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6_0.bin" ContentType="application/vnd.openxmlformats-officedocument.oleObject"/>
  <Default Extension="docx" ContentType="application/vnd.openxmlformats-officedocument.wordprocessingml.documen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0" activeTab="0"/>
  </bookViews>
  <sheets>
    <sheet name="DOCHODY" sheetId="1" r:id="rId1"/>
    <sheet name="WYDATKI" sheetId="2" r:id="rId2"/>
    <sheet name="WYDATKI BIEŻĄCE" sheetId="3" r:id="rId3"/>
    <sheet name="WYDATKI MAJĄTKOWE" sheetId="4" state="hidden" r:id="rId4"/>
    <sheet name="ZADANIA ZLECONE" sheetId="5" r:id="rId5"/>
    <sheet name="ZADANIA INWESTYCYJNE" sheetId="6" state="hidden" r:id="rId6"/>
    <sheet name="DOTACJE CELOWE" sheetId="7" state="hidden" r:id="rId7"/>
    <sheet name="DOTACJE PODMIOTOWE" sheetId="8" state="hidden" r:id="rId8"/>
    <sheet name="Porozumienia z organami AR" sheetId="9" state="hidden" r:id="rId9"/>
    <sheet name="PRZYCHODY I ROZCHODY" sheetId="10" state="hidden" r:id="rId10"/>
    <sheet name="Przychody i koszty zakładów bud" sheetId="11" state="hidden" r:id="rId11"/>
    <sheet name="Dochody i wydatki na zadania" sheetId="12" state="hidden" r:id="rId12"/>
  </sheets>
  <definedNames>
    <definedName name="_xlnm.Print_Area" localSheetId="0">'DOCHODY'!$A$1:$K$46</definedName>
    <definedName name="_xlnm.Print_Area" localSheetId="6">'DOTACJE CELOWE'!$A$1:$H$36</definedName>
    <definedName name="_xlnm.Print_Area" localSheetId="7">'DOTACJE PODMIOTOWE'!$A$1:$E$29</definedName>
    <definedName name="_xlnm.Print_Area" localSheetId="9">'PRZYCHODY I ROZCHODY'!$A$1:$F$54</definedName>
    <definedName name="_xlnm.Print_Area" localSheetId="1">'WYDATKI'!$A$1:$H$27</definedName>
    <definedName name="_xlnm.Print_Area" localSheetId="2">'WYDATKI BIEŻĄCE'!$A$1:$N$69</definedName>
    <definedName name="_xlnm.Print_Area" localSheetId="3">'WYDATKI MAJĄTKOWE'!$A$1:$K$23</definedName>
    <definedName name="_xlnm.Print_Area" localSheetId="5">'ZADANIA INWESTYCYJNE'!$A$1:$K$23</definedName>
  </definedNames>
  <calcPr fullCalcOnLoad="1"/>
</workbook>
</file>

<file path=xl/sharedStrings.xml><?xml version="1.0" encoding="utf-8"?>
<sst xmlns="http://schemas.openxmlformats.org/spreadsheetml/2006/main" count="406" uniqueCount="253">
  <si>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</si>
  <si>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</si>
  <si>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</si>
  <si>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</si>
  <si>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</si>
  <si>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</si>
  <si>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</si>
  <si>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</si>
  <si>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</si>
  <si>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</si>
  <si>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</si>
  <si>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</si>
  <si>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</si>
  <si>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</si>
  <si>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</si>
  <si>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</si>
  <si>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</si>
  <si>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</si>
  <si>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</si>
  <si>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</si>
  <si>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</si>
  <si>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</si>
  <si>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</si>
  <si>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</si>
  <si>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</si>
  <si>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</si>
  <si>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</si>
  <si>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</si>
  <si>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</si>
  <si>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</si>
  <si>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</si>
  <si>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</si>
  <si>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</si>
  <si>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</si>
  <si>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</si>
  <si>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</si>
  <si>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</si>
  <si>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</si>
  <si>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</si>
  <si>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</si>
  <si>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</si>
  <si>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</si>
  <si>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</si>
  <si>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</si>
  <si>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2.</t>
  </si>
  <si>
    <t>3.</t>
  </si>
  <si>
    <t>4.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</si>
  <si>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</si>
  <si>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</si>
  <si>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</si>
  <si>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</si>
  <si>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</si>
  <si>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 xml:space="preserve">C. Inne źródła </t>
  </si>
  <si>
    <t>7.</t>
  </si>
  <si>
    <t>z tego:</t>
  </si>
  <si>
    <t>DOCHODY</t>
  </si>
  <si>
    <t>dotacje</t>
  </si>
  <si>
    <t>środki europejskie i inne środki pochodzące ze źródeł zagranicznych, niepodlegające zwrotowi</t>
  </si>
  <si>
    <t>Po zmianie</t>
  </si>
  <si>
    <t>Dochody ogółem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</si>
  <si>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</si>
  <si>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</si>
  <si>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</si>
  <si>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</si>
  <si>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</si>
  <si>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</si>
  <si>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</si>
  <si>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</si>
  <si>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</si>
  <si>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</si>
  <si>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</si>
  <si>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</si>
  <si>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</si>
  <si>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</si>
  <si>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</si>
  <si>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</si>
  <si>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</si>
  <si>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</si>
  <si>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</si>
  <si>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</si>
  <si>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</si>
  <si>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</si>
  <si>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</si>
  <si>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</si>
  <si>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</si>
  <si>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</si>
  <si>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</si>
  <si>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</si>
  <si>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</si>
  <si>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</si>
  <si>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</si>
  <si>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</si>
  <si>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</si>
  <si>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</si>
  <si>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</si>
  <si>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GOSPODARKA MIESZKANIOWA</t>
  </si>
  <si>
    <t>BEZPIECZEŃSTWO PUBLICZNE I OCHRONA PRZECIWPOŻAROWA</t>
  </si>
  <si>
    <t>Nazwa instytucji</t>
  </si>
  <si>
    <t>Kwota dotacji</t>
  </si>
  <si>
    <t>B. Środki i dotacje otrzymane od innych jst oraz innych jednostek zaliczanych do sektora finansów publicznych - dotacja z Urzędu Marszałkowskiego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</si>
  <si>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</si>
  <si>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</si>
  <si>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</si>
  <si>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</si>
  <si>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</si>
  <si>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</si>
  <si>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</si>
  <si>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</si>
  <si>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TRANSPORT I ŁĄCZNOŚĆ</t>
  </si>
  <si>
    <t>Nazwa zadania</t>
  </si>
  <si>
    <t>§ 950</t>
  </si>
  <si>
    <t>z Funduszu Ochrony Gruntów Rolnych, z Wojewódzkiego Funduszu Ochrony Środowiska i Gospodarki Wodnej</t>
  </si>
  <si>
    <t xml:space="preserve">     - wpłaty mieszkańców, wpłaty Ochotniczej Straży Pożarnej</t>
  </si>
  <si>
    <t>Wniesienie wkładów do spółek prawa handlowego</t>
  </si>
  <si>
    <t>Ochrona zabytków i opieka nad zabytkami</t>
  </si>
  <si>
    <t>Pożyczki na finansowanie zadań realizowanych z udziałem środków pochodzących z budżetu UE</t>
  </si>
  <si>
    <t>926</t>
  </si>
  <si>
    <t>KULTURA FIZYCZNA</t>
  </si>
  <si>
    <t>92601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</si>
  <si>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</si>
  <si>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</si>
  <si>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</si>
  <si>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Urząd Gminy w Grójcu</t>
  </si>
  <si>
    <t xml:space="preserve">programy finansowane z udziałem środków europejskich i innych środków pochodzących ze źródeł zagranicznych niepodlegających zwrotowi 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</si>
  <si>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</si>
  <si>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</si>
  <si>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</si>
  <si>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</si>
  <si>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Upowszechnianie kultury fizycznej w dziedzinach: piłka nożna, ręczna, koszykowa i siatkówka oraz unihokej na terenie gminy Belsk Duży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</si>
  <si>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</si>
  <si>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</si>
  <si>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</si>
  <si>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 xml:space="preserve">Przed zmianą
</t>
  </si>
  <si>
    <t xml:space="preserve">Po zmianie
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</si>
  <si>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</si>
  <si>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</si>
  <si>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</si>
  <si>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Gminna Biblioteka Publiczna w Belsku Dużym</t>
  </si>
  <si>
    <t>Budowa siłowni plenerowej przy stawie wiejskim w Małej Wsi</t>
  </si>
  <si>
    <t>275.000</t>
  </si>
  <si>
    <t>Plan przychodów i kosztów zakładu budżetowego</t>
  </si>
  <si>
    <t xml:space="preserve"> </t>
  </si>
  <si>
    <t>Modernizacja treningowego boiska trawiastego w Belsku Dużym</t>
  </si>
  <si>
    <t>Dochody i wydatki na zadania realizowane w drodze umów i porozumień między jednostkami samorządu terytorialnego na 2021 rok</t>
  </si>
  <si>
    <t>Remont drogi powiatowej Nr 1626W Skurów-Wilczogóra w msc. Anielin</t>
  </si>
  <si>
    <t>Założenie terenu zieleni i wykowanie nasadzeń w ramach rewitalizacji centrum Belska Dużego</t>
  </si>
  <si>
    <t>Zakup wyposażenia dla OSP Wola Łęczeszycka</t>
  </si>
  <si>
    <t>Zakup wyposażenia dla OSP Belsk Duży</t>
  </si>
  <si>
    <t xml:space="preserve">GOSPODARKA KOMUNALNA I OCHRONA ŚRODOWISKA </t>
  </si>
  <si>
    <t xml:space="preserve">zmieniającej Uchwałę Budżetową Gminy na rok 2021  </t>
  </si>
  <si>
    <t xml:space="preserve">Dotacje
ogółem
</t>
  </si>
  <si>
    <t>Kampania edukacyjna pod hasłem "O powietrze dbanie, to nasze wspólne zadanie"</t>
  </si>
  <si>
    <t>Remont budynku użytkowanego OSP Lewiczyn</t>
  </si>
  <si>
    <t>Zakup i wymiana lamp w sołectwie Aleksandrówka</t>
  </si>
  <si>
    <t>Zakup i wymiana lamp w sołectwie Sadków Kolonia</t>
  </si>
  <si>
    <t>Zakup i wymiana lamp w sołectwie Koziel</t>
  </si>
  <si>
    <t>Zakup i wymiana lamp w sołectwie Zaborówek</t>
  </si>
  <si>
    <t>Zakup i wymiana lamp w sołectwie Maciejówka</t>
  </si>
  <si>
    <t>Zakup i wymiana lamp w sołectwie Skowronki</t>
  </si>
  <si>
    <t>Przebudowa drogi gminnej Nr 160114W w miejscowości Zaborów</t>
  </si>
  <si>
    <t>Zakup pompy przewoźnej wysokiej wydajności dla OSP Belsk Duży</t>
  </si>
  <si>
    <t>Zakup pralnicy wraz z szafą suszącą dla OSP Lewiczyn</t>
  </si>
  <si>
    <t>Załącznik nr 9 do Uchwały nr XXXIII/230/2021 Rady Gminy Belsk Duży z dnia 07 października 2021 roku</t>
  </si>
  <si>
    <t>Wymiana bramy garażowej OSP Wola Łęczeszycka</t>
  </si>
  <si>
    <t>Remont zbiornika przeciwpożarowego wodnego OSP Wola Łęczeszycka</t>
  </si>
  <si>
    <t>zmieniającej Uchwałę Budżetową Gminy na rok 2022</t>
  </si>
  <si>
    <t>Niepubliczne Przedszkole "Koszałek-Opałek" 
w Rożcach</t>
  </si>
  <si>
    <t>Kwota 2022 r.</t>
  </si>
  <si>
    <t>Kwota po zmianach 2022 r.</t>
  </si>
  <si>
    <t>Przychody i rozchody budżetu w 2022 r.</t>
  </si>
  <si>
    <t>Dotacje podmiotowe w 2022 r.</t>
  </si>
  <si>
    <t>Dotacje celowe dla podmiotów zaliczanych i niezaliczanych
do sektora finansów publicznych w 2022 r.</t>
  </si>
  <si>
    <t>Wydatki na zadania inwestycyjne na 2022 rok nieobjęte wykazem przedsięwzięć do wieloletniej prognozy finansowej</t>
  </si>
  <si>
    <t>Planowane wydatki na 2022 r.</t>
  </si>
  <si>
    <t>Zakup kosiarki samojezdnej dla Gminnego Ośrodka Sportu i Rekreacji w Belsku Dużym</t>
  </si>
  <si>
    <t>A.      
B. 
C.
…</t>
  </si>
  <si>
    <t>Gminny Ośrodek Sportu i Rekreacji w Belsku Dużym</t>
  </si>
  <si>
    <t>600</t>
  </si>
  <si>
    <t>60014</t>
  </si>
  <si>
    <t>010</t>
  </si>
  <si>
    <t>01044</t>
  </si>
  <si>
    <t>Wykonanie przepompowni ścieków do instalacji przyłacza kanalizacyjnego w miejscowości Anielin</t>
  </si>
  <si>
    <t>rok 2022</t>
  </si>
  <si>
    <t>Urząd Gminy w Belsku Dużym</t>
  </si>
  <si>
    <t>Starostwo Powiatowe w Grójcu</t>
  </si>
  <si>
    <t>§ 962</t>
  </si>
  <si>
    <t>Pożyczki udzielone na finansowanie zadań  realizawanych z udziałem środków pochodzących z budżetu Unii Europejskiej</t>
  </si>
  <si>
    <t>852</t>
  </si>
  <si>
    <t>POMOC SPOŁECZNA</t>
  </si>
  <si>
    <t>Pozostała działalność</t>
  </si>
  <si>
    <t>720</t>
  </si>
  <si>
    <t>72095</t>
  </si>
  <si>
    <t>Wsprarcie cyfrowego rozwoju oraz zwiększenie cyberbezpieczeństwa w jst przez realizację projektu "Cyfrowa Gmina"</t>
  </si>
  <si>
    <t>700</t>
  </si>
  <si>
    <t>70005</t>
  </si>
  <si>
    <t>Zakup nieruchomości gruntowej nr ewidencyjny 9/59 położonej w Belsku Dużym (obręb PGR Belsk Duży)</t>
  </si>
  <si>
    <t>Gospodarka mieszkaniowa</t>
  </si>
  <si>
    <t>Gospodarka gruntami i nieruchomościami</t>
  </si>
  <si>
    <t>Załącznik nr 7 do Uchwały nr XL/354/2022 Rady Gminy Belsk Duży z dnia 12 kwietnia 2022 roku</t>
  </si>
  <si>
    <t>Województwo Mazowieckie</t>
  </si>
  <si>
    <t>Transport i lączność</t>
  </si>
  <si>
    <t>60016</t>
  </si>
  <si>
    <t>Drogi publiczne gminne</t>
  </si>
  <si>
    <t>754</t>
  </si>
  <si>
    <t>75404</t>
  </si>
  <si>
    <t>Komendy wojewódzkie Policji</t>
  </si>
  <si>
    <t>75410</t>
  </si>
  <si>
    <t>855</t>
  </si>
  <si>
    <t>RODZINA</t>
  </si>
  <si>
    <t>900</t>
  </si>
  <si>
    <t>GOSPODARKA KOMUNALNA I OCHRONA ŚRODOWISKA</t>
  </si>
  <si>
    <t>90015</t>
  </si>
  <si>
    <t>Oświetlenie ulic, placów i dróg</t>
  </si>
  <si>
    <t>Budowa zbiornika bezodpływowego ścieków na działce gminnej Nr 255/1 w Lewiczynie wraz z podłączeniem do budynku komunalnego</t>
  </si>
  <si>
    <t>Projekt przebudowy drogi gminnej Nr 160289W w miejscowości Stara Wieś</t>
  </si>
  <si>
    <t>OŚWIATA I WYCHOWANIE</t>
  </si>
  <si>
    <t>Zadanie pn."Poznaj Polskę" realizowane przez PSP w Belsku Dużym</t>
  </si>
  <si>
    <t>Dochody i wydatki na zadania realizowane na mocy porozumień z organami administracji rządowej w 2022 roku</t>
  </si>
  <si>
    <t>zmieniającego Uchwałę Budżetową Gminy na rok 2022</t>
  </si>
  <si>
    <t>Załącznik nr 4 do Uchwały nr XLI/362/2022 Rady Gminy Belsk Duży z dnia 13 maja 2022 roku</t>
  </si>
  <si>
    <t>Załącznik nr 5 do Uchwały nr XLI/362/2022 Rady Gminy Belsk Duży z dnia 13 maja 2022 roku</t>
  </si>
  <si>
    <t>Załącznik nr 6 do Uchwały nr XLI/362/2022 Rady Gminy Belsk Duży z dnia 13 maja 2022 roku</t>
  </si>
  <si>
    <t>Załącznik nr 7 do Uchwały nr XLI/362/2022 Rady Gminy Belsk Duży z dnia 13 maja 2022 roku</t>
  </si>
  <si>
    <t>Załącznik nr 8 do Uchwały nr XLI/362/2022 Rady Gminy Belsk Duży z dnia 13 maja 2022 roku</t>
  </si>
  <si>
    <t>Załącznik nr 9 do Uchwały nr XLI/362/2022 Rady Gminy Belsk Duży z dnia 13 maja 2022 roku</t>
  </si>
  <si>
    <t xml:space="preserve">Zakład Gospodarki Komunalnej w Belsku Dużym </t>
  </si>
  <si>
    <t>Komenda Powiatowa Policji w Grójcu</t>
  </si>
  <si>
    <t>Komenda Powiatowa Państwowej Straży Pożarnej w Grójcu</t>
  </si>
  <si>
    <t>Wpływy z różnych dochodów</t>
  </si>
  <si>
    <t>Środki na dofinansowanie własnych zadań bieżących gmin, powiatów (związków gmin, związków powiatowo-gminnych, związków powiatów), samorządów województw, pozyskane z innych źródeł</t>
  </si>
  <si>
    <t>Dotacja celowa otrzymana z budżetu państwa na realizację własnych zadań bieżących gmin (związków gmin, związków powiatowo-gminnych)</t>
  </si>
  <si>
    <t>POZOSTAŁE ZADANIA W ZAKRESIE POLITYKI SPOŁECZNEJ</t>
  </si>
  <si>
    <t>Dotacja celowa otrzymana z budżetu państwa na realizację zadań bieżących z zakresu administracji rządowej oraz innych zadań zleconych gminie (związkom gmin, związkom powiatowo-gminnym) ustawami</t>
  </si>
  <si>
    <t>85230</t>
  </si>
  <si>
    <t>Pomoc w zakresie dożywiania</t>
  </si>
  <si>
    <t>85295</t>
  </si>
  <si>
    <t>853</t>
  </si>
  <si>
    <t>85395</t>
  </si>
  <si>
    <t>85503</t>
  </si>
  <si>
    <t>Karta Dużej Rodziny</t>
  </si>
  <si>
    <t>90005</t>
  </si>
  <si>
    <t>Ochrona powietrza atmosferycznego i klimatu</t>
  </si>
  <si>
    <t>ADMINISTRACJA PUBLICZNA</t>
  </si>
  <si>
    <t>75095</t>
  </si>
  <si>
    <t>758</t>
  </si>
  <si>
    <t>RÓŻNE ROZLICZENIA</t>
  </si>
  <si>
    <t>75818</t>
  </si>
  <si>
    <t>Rezerwy</t>
  </si>
  <si>
    <t>Rezerwy ogólne i celowe</t>
  </si>
  <si>
    <t>Załącznik nr 1 do Zarządzenia Nr 47/2022 Wójta Gminy Belsk Duży z dnia 17 maja 2022 roku</t>
  </si>
  <si>
    <t>Załącznik nr 2 do Zarządzenia Nr 47/2022 Wójta Gminy Belsk Duży z dnia 17 maja 2022 roku</t>
  </si>
  <si>
    <t>Załącznik nr 3 do Zarządzenia Nr 47/2022 Wójta Gminy Belsk Duży z dnia 17 maja 2022 roku</t>
  </si>
  <si>
    <t>Załącznik nr 4 do Zarządzenia Nr 47/2022 Wójta Gminy Belsk Duży z dnia 17 maja 2022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</si>
</sst>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"/>
    <numFmt numFmtId="172" formatCode="#,##0.000"/>
    <numFmt numFmtId="173" formatCode="#,##0.0000"/>
    <numFmt numFmtId="174" formatCode="0.000"/>
    <numFmt numFmtId="175" formatCode="0.0000"/>
    <numFmt numFmtId="176" formatCode="#,##0.0\ &quot;zł&quot;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0" fillId="0" borderId="14" xfId="52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2" fillId="0" borderId="15" xfId="0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9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32" fillId="20" borderId="15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right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3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indent="2"/>
    </xf>
    <xf numFmtId="3" fontId="0" fillId="0" borderId="22" xfId="0" applyNumberForma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2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19" fillId="0" borderId="1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9" fillId="0" borderId="15" xfId="0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3" fontId="38" fillId="0" borderId="15" xfId="0" applyNumberFormat="1" applyFont="1" applyBorder="1" applyAlignment="1">
      <alignment vertical="center" wrapText="1"/>
    </xf>
    <xf numFmtId="4" fontId="0" fillId="0" borderId="15" xfId="0" applyNumberFormat="1" applyFont="1" applyBorder="1" applyAlignment="1">
      <alignment horizontal="right" vertical="center"/>
    </xf>
    <xf numFmtId="4" fontId="19" fillId="0" borderId="15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/>
    </xf>
    <xf numFmtId="0" fontId="20" fillId="20" borderId="12" xfId="0" applyFont="1" applyFill="1" applyBorder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right" vertical="center"/>
    </xf>
    <xf numFmtId="49" fontId="0" fillId="0" borderId="15" xfId="0" applyNumberFormat="1" applyFont="1" applyBorder="1" applyAlignment="1">
      <alignment horizontal="center" vertical="center"/>
    </xf>
    <xf numFmtId="4" fontId="19" fillId="0" borderId="19" xfId="0" applyNumberFormat="1" applyFont="1" applyBorder="1" applyAlignment="1">
      <alignment horizontal="right" vertical="center"/>
    </xf>
    <xf numFmtId="4" fontId="19" fillId="0" borderId="15" xfId="52" applyNumberFormat="1" applyFont="1" applyBorder="1" applyAlignment="1">
      <alignment vertical="center"/>
      <protection/>
    </xf>
    <xf numFmtId="49" fontId="19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4" fontId="19" fillId="0" borderId="15" xfId="54" applyNumberFormat="1" applyFont="1" applyBorder="1" applyAlignment="1">
      <alignment vertical="center" wrapText="1"/>
      <protection/>
    </xf>
    <xf numFmtId="0" fontId="25" fillId="0" borderId="15" xfId="0" applyFont="1" applyBorder="1" applyAlignment="1">
      <alignment vertical="center" wrapText="1"/>
    </xf>
    <xf numFmtId="3" fontId="25" fillId="0" borderId="15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49" fontId="0" fillId="0" borderId="15" xfId="52" applyNumberFormat="1" applyFont="1" applyBorder="1" applyAlignment="1">
      <alignment horizontal="center" vertical="center"/>
      <protection/>
    </xf>
    <xf numFmtId="4" fontId="0" fillId="0" borderId="15" xfId="54" applyNumberFormat="1" applyFont="1" applyBorder="1" applyAlignment="1">
      <alignment vertical="center" wrapText="1"/>
      <protection/>
    </xf>
    <xf numFmtId="4" fontId="0" fillId="0" borderId="15" xfId="52" applyNumberFormat="1" applyFont="1" applyBorder="1" applyAlignment="1">
      <alignment vertical="center"/>
      <protection/>
    </xf>
    <xf numFmtId="4" fontId="20" fillId="0" borderId="15" xfId="52" applyNumberFormat="1" applyFont="1" applyBorder="1" applyAlignment="1">
      <alignment vertical="center"/>
      <protection/>
    </xf>
    <xf numFmtId="0" fontId="25" fillId="0" borderId="15" xfId="0" applyFont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19" fillId="0" borderId="15" xfId="52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19" fillId="0" borderId="0" xfId="54" applyFont="1" applyBorder="1" applyAlignment="1">
      <alignment horizontal="center" vertical="center" wrapText="1"/>
      <protection/>
    </xf>
    <xf numFmtId="4" fontId="19" fillId="0" borderId="0" xfId="54" applyNumberFormat="1" applyFont="1" applyBorder="1" applyAlignment="1">
      <alignment vertical="center" wrapText="1"/>
      <protection/>
    </xf>
    <xf numFmtId="0" fontId="40" fillId="0" borderId="0" xfId="0" applyFont="1" applyAlignment="1">
      <alignment/>
    </xf>
    <xf numFmtId="4" fontId="19" fillId="0" borderId="10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vertical="center"/>
    </xf>
    <xf numFmtId="3" fontId="25" fillId="0" borderId="15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right" vertical="center"/>
    </xf>
    <xf numFmtId="0" fontId="19" fillId="0" borderId="15" xfId="0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/>
    </xf>
    <xf numFmtId="4" fontId="0" fillId="0" borderId="15" xfId="53" applyNumberFormat="1" applyFont="1" applyBorder="1" applyAlignment="1">
      <alignment horizontal="right" vertical="center" wrapText="1"/>
      <protection/>
    </xf>
    <xf numFmtId="4" fontId="0" fillId="0" borderId="15" xfId="0" applyNumberFormat="1" applyBorder="1" applyAlignment="1">
      <alignment vertical="center"/>
    </xf>
    <xf numFmtId="4" fontId="25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19" fillId="0" borderId="15" xfId="53" applyNumberFormat="1" applyFont="1" applyBorder="1" applyAlignment="1">
      <alignment horizontal="right" vertical="center" wrapText="1"/>
      <protection/>
    </xf>
    <xf numFmtId="4" fontId="0" fillId="0" borderId="15" xfId="52" applyNumberFormat="1" applyFont="1" applyBorder="1" applyAlignment="1">
      <alignment horizontal="right" vertical="center"/>
      <protection/>
    </xf>
    <xf numFmtId="0" fontId="29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19" fillId="0" borderId="15" xfId="52" applyNumberFormat="1" applyFont="1" applyBorder="1" applyAlignment="1">
      <alignment horizontal="right" vertical="center"/>
      <protection/>
    </xf>
    <xf numFmtId="0" fontId="0" fillId="0" borderId="15" xfId="0" applyFont="1" applyBorder="1" applyAlignment="1">
      <alignment horizontal="left" vertical="center" wrapText="1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24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20" borderId="19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27" xfId="0" applyFont="1" applyBorder="1" applyAlignment="1">
      <alignment/>
    </xf>
    <xf numFmtId="0" fontId="20" fillId="20" borderId="23" xfId="0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0" fontId="20" fillId="0" borderId="15" xfId="52" applyFont="1" applyBorder="1" applyAlignment="1">
      <alignment horizontal="center" vertical="center"/>
      <protection/>
    </xf>
    <xf numFmtId="0" fontId="20" fillId="20" borderId="16" xfId="0" applyFont="1" applyFill="1" applyBorder="1" applyAlignment="1">
      <alignment horizontal="left" vertical="center"/>
    </xf>
    <xf numFmtId="0" fontId="20" fillId="20" borderId="19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19" xfId="0" applyFont="1" applyFill="1" applyBorder="1" applyAlignment="1">
      <alignment horizontal="center" vertical="center" wrapText="1"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23" xfId="53" applyFont="1" applyBorder="1" applyAlignment="1">
      <alignment horizontal="center" vertical="center" wrapText="1"/>
      <protection/>
    </xf>
    <xf numFmtId="0" fontId="19" fillId="0" borderId="19" xfId="53" applyFont="1" applyBorder="1" applyAlignment="1">
      <alignment horizontal="center" vertical="center" wrapText="1"/>
      <protection/>
    </xf>
    <xf numFmtId="0" fontId="28" fillId="20" borderId="14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28" fillId="20" borderId="24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0" fontId="28" fillId="20" borderId="27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9" fillId="0" borderId="16" xfId="54" applyFont="1" applyBorder="1" applyAlignment="1">
      <alignment horizontal="center" vertical="center" wrapText="1"/>
      <protection/>
    </xf>
    <xf numFmtId="0" fontId="19" fillId="0" borderId="23" xfId="54" applyFont="1" applyBorder="1" applyAlignment="1">
      <alignment horizontal="center" vertical="center" wrapText="1"/>
      <protection/>
    </xf>
    <xf numFmtId="0" fontId="19" fillId="0" borderId="19" xfId="54" applyFont="1" applyBorder="1" applyAlignment="1">
      <alignment horizontal="center" vertical="center" wrapText="1"/>
      <protection/>
    </xf>
    <xf numFmtId="0" fontId="29" fillId="0" borderId="16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14" xfId="0" applyFont="1" applyFill="1" applyBorder="1" applyAlignment="1">
      <alignment horizontal="center" vertical="center" wrapText="1"/>
    </xf>
    <xf numFmtId="0" fontId="30" fillId="20" borderId="17" xfId="0" applyFont="1" applyFill="1" applyBorder="1" applyAlignment="1">
      <alignment horizontal="center" vertical="center" wrapText="1"/>
    </xf>
    <xf numFmtId="0" fontId="30" fillId="20" borderId="24" xfId="0" applyFont="1" applyFill="1" applyBorder="1" applyAlignment="1">
      <alignment horizontal="center" vertical="center" wrapText="1"/>
    </xf>
    <xf numFmtId="0" fontId="30" fillId="20" borderId="18" xfId="0" applyFont="1" applyFill="1" applyBorder="1" applyAlignment="1">
      <alignment horizontal="center" vertical="center" wrapText="1"/>
    </xf>
    <xf numFmtId="0" fontId="30" fillId="20" borderId="27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0" fillId="20" borderId="16" xfId="0" applyNumberFormat="1" applyFont="1" applyFill="1" applyBorder="1" applyAlignment="1">
      <alignment horizontal="center" wrapText="1"/>
    </xf>
    <xf numFmtId="3" fontId="20" fillId="20" borderId="23" xfId="0" applyNumberFormat="1" applyFont="1" applyFill="1" applyBorder="1" applyAlignment="1">
      <alignment horizontal="center" wrapText="1"/>
    </xf>
    <xf numFmtId="3" fontId="20" fillId="20" borderId="19" xfId="0" applyNumberFormat="1" applyFont="1" applyFill="1" applyBorder="1" applyAlignment="1">
      <alignment horizontal="center" wrapText="1"/>
    </xf>
    <xf numFmtId="3" fontId="20" fillId="20" borderId="15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 wrapText="1"/>
    </xf>
    <xf numFmtId="3" fontId="20" fillId="20" borderId="23" xfId="0" applyNumberFormat="1" applyFont="1" applyFill="1" applyBorder="1" applyAlignment="1">
      <alignment horizontal="center" vertical="center" wrapText="1"/>
    </xf>
    <xf numFmtId="3" fontId="20" fillId="20" borderId="19" xfId="0" applyNumberFormat="1" applyFont="1" applyFill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20" fillId="20" borderId="15" xfId="0" applyFont="1" applyFill="1" applyBorder="1" applyAlignment="1">
      <alignment horizontal="center" vertical="center"/>
    </xf>
    <xf numFmtId="49" fontId="20" fillId="20" borderId="15" xfId="0" applyNumberFormat="1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/>
    </xf>
    <xf numFmtId="3" fontId="20" fillId="20" borderId="15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20" borderId="15" xfId="0" applyFont="1" applyFill="1" applyBorder="1" applyAlignment="1">
      <alignment horizontal="center" vertical="center"/>
    </xf>
    <xf numFmtId="0" fontId="19" fillId="20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3" fillId="0" borderId="0" xfId="0" applyFont="1" applyAlignment="1">
      <alignment horizontal="center"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tabSelected="1" workbookViewId="0" topLeftCell="A25">
      <selection activeCell="R36" sqref="R36"/>
    </sheetView>
  </sheetViews>
  <sheetFormatPr defaultColWidth="9.140625" defaultRowHeight="12.75"/>
  <cols>
    <col min="1" max="1" width="5.140625" style="0" customWidth="1"/>
    <col min="2" max="2" width="28.421875" style="0" customWidth="1"/>
    <col min="3" max="3" width="14.00390625" style="0" customWidth="1"/>
    <col min="4" max="4" width="12.57421875" style="0" customWidth="1"/>
    <col min="5" max="6" width="13.421875" style="0" customWidth="1"/>
    <col min="7" max="7" width="12.57421875" style="0" customWidth="1"/>
    <col min="8" max="8" width="12.7109375" style="0" customWidth="1"/>
    <col min="9" max="9" width="12.57421875" style="0" customWidth="1"/>
    <col min="10" max="10" width="10.57421875" style="0" customWidth="1"/>
    <col min="11" max="11" width="13.421875" style="0" customWidth="1"/>
    <col min="13" max="13" width="9.140625" style="0" hidden="1" customWidth="1"/>
    <col min="14" max="14" width="12.7109375" style="0" bestFit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249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218</v>
      </c>
      <c r="L2" s="2"/>
    </row>
    <row r="3" spans="2:12" ht="15.75" customHeight="1">
      <c r="B3" s="3"/>
      <c r="C3" s="3"/>
      <c r="D3" s="3"/>
      <c r="E3" s="3"/>
      <c r="G3" s="1"/>
      <c r="H3" s="1"/>
      <c r="I3" s="1"/>
      <c r="J3" s="1"/>
      <c r="K3" s="2"/>
      <c r="L3" s="2"/>
    </row>
    <row r="4" spans="1:5" ht="16.5" customHeight="1">
      <c r="A4" s="52"/>
      <c r="B4" s="211" t="s">
        <v>55</v>
      </c>
      <c r="C4" s="211"/>
      <c r="D4" s="211"/>
      <c r="E4" s="3"/>
    </row>
    <row r="5" spans="2:5" ht="0.75" customHeight="1" hidden="1">
      <c r="B5" s="3"/>
      <c r="C5" s="3"/>
      <c r="D5" s="3"/>
      <c r="E5" s="3"/>
    </row>
    <row r="6" spans="3:5" ht="12.75" hidden="1">
      <c r="C6" s="212"/>
      <c r="D6" s="212"/>
      <c r="E6" s="212"/>
    </row>
    <row r="7" spans="1:11" ht="12.75">
      <c r="A7" s="4"/>
      <c r="B7" s="4"/>
      <c r="C7" s="43"/>
      <c r="D7" s="43"/>
      <c r="E7" s="43"/>
      <c r="F7" s="213"/>
      <c r="G7" s="213"/>
      <c r="H7" s="213"/>
      <c r="I7" s="213"/>
      <c r="J7" s="213"/>
      <c r="K7" s="214"/>
    </row>
    <row r="8" spans="1:11" ht="12.75">
      <c r="A8" s="193" t="s">
        <v>0</v>
      </c>
      <c r="B8" s="193"/>
      <c r="C8" s="195" t="s">
        <v>1</v>
      </c>
      <c r="D8" s="196"/>
      <c r="E8" s="197"/>
      <c r="F8" s="204" t="s">
        <v>19</v>
      </c>
      <c r="G8" s="204"/>
      <c r="H8" s="204"/>
      <c r="I8" s="204"/>
      <c r="J8" s="204"/>
      <c r="K8" s="205"/>
    </row>
    <row r="9" spans="1:11" ht="12.75">
      <c r="A9" s="193"/>
      <c r="B9" s="193"/>
      <c r="C9" s="198"/>
      <c r="D9" s="199"/>
      <c r="E9" s="200"/>
      <c r="F9" s="198" t="s">
        <v>2</v>
      </c>
      <c r="G9" s="206" t="s">
        <v>6</v>
      </c>
      <c r="H9" s="205"/>
      <c r="I9" s="207" t="s">
        <v>4</v>
      </c>
      <c r="J9" s="206" t="s">
        <v>6</v>
      </c>
      <c r="K9" s="205"/>
    </row>
    <row r="10" spans="1:11" ht="96.75" customHeight="1">
      <c r="A10" s="193"/>
      <c r="B10" s="194"/>
      <c r="C10" s="201"/>
      <c r="D10" s="202"/>
      <c r="E10" s="203"/>
      <c r="F10" s="201"/>
      <c r="G10" s="46" t="s">
        <v>56</v>
      </c>
      <c r="H10" s="47" t="s">
        <v>57</v>
      </c>
      <c r="I10" s="194"/>
      <c r="J10" s="45" t="s">
        <v>56</v>
      </c>
      <c r="K10" s="47" t="s">
        <v>57</v>
      </c>
    </row>
    <row r="11" spans="1:11" ht="21.75" customHeight="1">
      <c r="A11" s="46"/>
      <c r="B11" s="6"/>
      <c r="C11" s="48" t="s">
        <v>20</v>
      </c>
      <c r="D11" s="49" t="s">
        <v>21</v>
      </c>
      <c r="E11" s="48" t="s">
        <v>58</v>
      </c>
      <c r="F11" s="44"/>
      <c r="G11" s="46"/>
      <c r="H11" s="47"/>
      <c r="I11" s="6"/>
      <c r="J11" s="45"/>
      <c r="K11" s="47"/>
    </row>
    <row r="12" spans="1:11" ht="10.5" customHeight="1">
      <c r="A12" s="161">
        <v>1</v>
      </c>
      <c r="B12" s="161">
        <v>2</v>
      </c>
      <c r="C12" s="208">
        <v>3</v>
      </c>
      <c r="D12" s="209"/>
      <c r="E12" s="210"/>
      <c r="F12" s="161">
        <v>4</v>
      </c>
      <c r="G12" s="161">
        <v>5</v>
      </c>
      <c r="H12" s="161">
        <v>6</v>
      </c>
      <c r="I12" s="161">
        <v>7</v>
      </c>
      <c r="J12" s="161">
        <v>8</v>
      </c>
      <c r="K12" s="161">
        <v>9</v>
      </c>
    </row>
    <row r="13" spans="1:11" ht="48" customHeight="1">
      <c r="A13" s="99">
        <v>754</v>
      </c>
      <c r="B13" s="177" t="s">
        <v>96</v>
      </c>
      <c r="C13" s="157">
        <v>3924.18</v>
      </c>
      <c r="D13" s="157">
        <v>0</v>
      </c>
      <c r="E13" s="157">
        <f>SUM(C13:D13)</f>
        <v>3924.18</v>
      </c>
      <c r="F13" s="157">
        <v>3924.18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</row>
    <row r="14" spans="1:11" s="9" customFormat="1" ht="24.75" customHeight="1">
      <c r="A14" s="105"/>
      <c r="B14" s="164" t="s">
        <v>228</v>
      </c>
      <c r="C14" s="162">
        <v>3924.18</v>
      </c>
      <c r="D14" s="162">
        <v>-3924.18</v>
      </c>
      <c r="E14" s="162">
        <f aca="true" t="shared" si="0" ref="E14:E23">C14+D14</f>
        <v>0</v>
      </c>
      <c r="F14" s="162">
        <v>-3924.18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</row>
    <row r="15" spans="1:11" s="9" customFormat="1" ht="102.75" customHeight="1">
      <c r="A15" s="105"/>
      <c r="B15" s="164" t="s">
        <v>229</v>
      </c>
      <c r="C15" s="162">
        <v>0</v>
      </c>
      <c r="D15" s="162">
        <v>3924.18</v>
      </c>
      <c r="E15" s="162">
        <f t="shared" si="0"/>
        <v>3924.18</v>
      </c>
      <c r="F15" s="162">
        <v>3924.18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</row>
    <row r="16" spans="1:11" ht="24" customHeight="1">
      <c r="A16" s="99">
        <v>852</v>
      </c>
      <c r="B16" s="177" t="s">
        <v>188</v>
      </c>
      <c r="C16" s="157">
        <v>623364</v>
      </c>
      <c r="D16" s="157">
        <f>D17+D18+D19</f>
        <v>30198</v>
      </c>
      <c r="E16" s="157">
        <f t="shared" si="0"/>
        <v>653562</v>
      </c>
      <c r="F16" s="157">
        <v>653562</v>
      </c>
      <c r="G16" s="157">
        <v>547134</v>
      </c>
      <c r="H16" s="157">
        <v>0</v>
      </c>
      <c r="I16" s="157">
        <v>0</v>
      </c>
      <c r="J16" s="157">
        <v>0</v>
      </c>
      <c r="K16" s="157">
        <v>0</v>
      </c>
    </row>
    <row r="17" spans="1:11" s="9" customFormat="1" ht="24" customHeight="1">
      <c r="A17" s="105"/>
      <c r="B17" s="164" t="s">
        <v>228</v>
      </c>
      <c r="C17" s="162">
        <v>75276</v>
      </c>
      <c r="D17" s="162">
        <v>-75276</v>
      </c>
      <c r="E17" s="162">
        <f t="shared" si="0"/>
        <v>0</v>
      </c>
      <c r="F17" s="162">
        <v>-75276</v>
      </c>
      <c r="G17" s="162">
        <v>0</v>
      </c>
      <c r="H17" s="162">
        <v>0</v>
      </c>
      <c r="I17" s="162">
        <v>0</v>
      </c>
      <c r="J17" s="162">
        <v>0</v>
      </c>
      <c r="K17" s="162">
        <v>0</v>
      </c>
    </row>
    <row r="18" spans="1:11" s="9" customFormat="1" ht="69" customHeight="1">
      <c r="A18" s="105"/>
      <c r="B18" s="164" t="s">
        <v>230</v>
      </c>
      <c r="C18" s="162">
        <v>244950</v>
      </c>
      <c r="D18" s="162">
        <v>2046</v>
      </c>
      <c r="E18" s="162">
        <f t="shared" si="0"/>
        <v>246996</v>
      </c>
      <c r="F18" s="162">
        <v>2046</v>
      </c>
      <c r="G18" s="162">
        <v>2046</v>
      </c>
      <c r="H18" s="162">
        <v>0</v>
      </c>
      <c r="I18" s="162">
        <v>0</v>
      </c>
      <c r="J18" s="162">
        <v>0</v>
      </c>
      <c r="K18" s="162">
        <v>0</v>
      </c>
    </row>
    <row r="19" spans="1:11" s="9" customFormat="1" ht="99" customHeight="1">
      <c r="A19" s="105"/>
      <c r="B19" s="164" t="s">
        <v>229</v>
      </c>
      <c r="C19" s="162">
        <v>0</v>
      </c>
      <c r="D19" s="162">
        <v>103428</v>
      </c>
      <c r="E19" s="162">
        <f t="shared" si="0"/>
        <v>103428</v>
      </c>
      <c r="F19" s="162">
        <v>103428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</row>
    <row r="20" spans="1:11" ht="39.75" customHeight="1">
      <c r="A20" s="99">
        <v>853</v>
      </c>
      <c r="B20" s="177" t="s">
        <v>231</v>
      </c>
      <c r="C20" s="157">
        <v>1116800</v>
      </c>
      <c r="D20" s="157">
        <f>D21+D22</f>
        <v>240000</v>
      </c>
      <c r="E20" s="157">
        <f t="shared" si="0"/>
        <v>1356800</v>
      </c>
      <c r="F20" s="157">
        <v>1356800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</row>
    <row r="21" spans="1:11" s="9" customFormat="1" ht="39.75" customHeight="1">
      <c r="A21" s="105"/>
      <c r="B21" s="164" t="s">
        <v>228</v>
      </c>
      <c r="C21" s="162">
        <v>1116800</v>
      </c>
      <c r="D21" s="162">
        <v>-1116800</v>
      </c>
      <c r="E21" s="162">
        <f t="shared" si="0"/>
        <v>0</v>
      </c>
      <c r="F21" s="162">
        <v>-1116800</v>
      </c>
      <c r="G21" s="162">
        <v>0</v>
      </c>
      <c r="H21" s="162">
        <v>0</v>
      </c>
      <c r="I21" s="162">
        <v>0</v>
      </c>
      <c r="J21" s="162">
        <v>0</v>
      </c>
      <c r="K21" s="162">
        <v>0</v>
      </c>
    </row>
    <row r="22" spans="1:11" ht="96" customHeight="1">
      <c r="A22" s="99"/>
      <c r="B22" s="164" t="s">
        <v>229</v>
      </c>
      <c r="C22" s="162">
        <v>0</v>
      </c>
      <c r="D22" s="162">
        <v>1356800</v>
      </c>
      <c r="E22" s="162">
        <f t="shared" si="0"/>
        <v>1356800</v>
      </c>
      <c r="F22" s="162">
        <v>1356800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</row>
    <row r="23" spans="1:11" ht="26.25" customHeight="1">
      <c r="A23" s="99">
        <v>855</v>
      </c>
      <c r="B23" s="177" t="s">
        <v>208</v>
      </c>
      <c r="C23" s="157">
        <v>4419389</v>
      </c>
      <c r="D23" s="157">
        <f>D24</f>
        <v>47</v>
      </c>
      <c r="E23" s="157">
        <f t="shared" si="0"/>
        <v>4419436</v>
      </c>
      <c r="F23" s="157">
        <v>4419436</v>
      </c>
      <c r="G23" s="157">
        <v>4408122</v>
      </c>
      <c r="H23" s="157">
        <v>0</v>
      </c>
      <c r="I23" s="157">
        <v>0</v>
      </c>
      <c r="J23" s="157">
        <v>0</v>
      </c>
      <c r="K23" s="157">
        <v>0</v>
      </c>
    </row>
    <row r="24" spans="1:11" ht="99.75" customHeight="1">
      <c r="A24" s="105"/>
      <c r="B24" s="164" t="s">
        <v>232</v>
      </c>
      <c r="C24" s="162">
        <v>1681119</v>
      </c>
      <c r="D24" s="162">
        <v>47</v>
      </c>
      <c r="E24" s="162">
        <f>SUM(C24:D24)</f>
        <v>1681166</v>
      </c>
      <c r="F24" s="162">
        <f>D24</f>
        <v>47</v>
      </c>
      <c r="G24" s="162">
        <v>47</v>
      </c>
      <c r="H24" s="162">
        <v>0</v>
      </c>
      <c r="I24" s="162">
        <v>0</v>
      </c>
      <c r="J24" s="162">
        <v>0</v>
      </c>
      <c r="K24" s="162">
        <v>0</v>
      </c>
    </row>
    <row r="25" spans="1:14" ht="21.75" customHeight="1">
      <c r="A25" s="114"/>
      <c r="B25" s="99" t="s">
        <v>59</v>
      </c>
      <c r="C25" s="157">
        <v>35668174.85</v>
      </c>
      <c r="D25" s="157">
        <f>D23+D20+D16+D13</f>
        <v>270245</v>
      </c>
      <c r="E25" s="157">
        <f>SUM(C25:D25)</f>
        <v>35938419.85</v>
      </c>
      <c r="F25" s="157">
        <v>34621756.85</v>
      </c>
      <c r="G25" s="157">
        <v>5672162.64</v>
      </c>
      <c r="H25" s="157">
        <v>140000</v>
      </c>
      <c r="I25" s="157">
        <v>1316663</v>
      </c>
      <c r="J25" s="157">
        <v>0</v>
      </c>
      <c r="K25" s="157">
        <v>1316663</v>
      </c>
      <c r="N25" s="158"/>
    </row>
    <row r="26" spans="1:11" s="9" customFormat="1" ht="12.75">
      <c r="A26"/>
      <c r="B26" s="19"/>
      <c r="C26" s="131"/>
      <c r="D26" s="131"/>
      <c r="E26" s="131"/>
      <c r="F26" s="159"/>
      <c r="G26" s="159"/>
      <c r="H26" s="159"/>
      <c r="I26" s="159"/>
      <c r="J26" s="159"/>
      <c r="K26" s="159"/>
    </row>
    <row r="27" spans="1:14" ht="12.75">
      <c r="A27" s="19"/>
      <c r="B27" s="19"/>
      <c r="C27" s="19"/>
      <c r="D27" s="19"/>
      <c r="E27" s="19"/>
      <c r="N27" s="158"/>
    </row>
    <row r="28" spans="1:14" ht="12.75">
      <c r="A28" s="19"/>
      <c r="B28" s="19"/>
      <c r="C28" s="19"/>
      <c r="D28" s="19"/>
      <c r="E28" s="19"/>
      <c r="N28" s="158"/>
    </row>
    <row r="29" spans="1:14" ht="12.75">
      <c r="A29" s="19"/>
      <c r="B29" s="19"/>
      <c r="C29" s="19"/>
      <c r="D29" s="19"/>
      <c r="E29" s="19"/>
      <c r="N29" s="158"/>
    </row>
    <row r="30" spans="1:14" ht="12.75">
      <c r="A30" s="19"/>
      <c r="B30" s="19"/>
      <c r="C30" s="19"/>
      <c r="D30" s="19"/>
      <c r="E30" s="19"/>
      <c r="N30" s="158"/>
    </row>
    <row r="31" spans="1:14" ht="12.75">
      <c r="A31" s="19"/>
      <c r="B31" s="19"/>
      <c r="C31" s="19"/>
      <c r="D31" s="19"/>
      <c r="E31" s="19"/>
      <c r="N31" s="158"/>
    </row>
    <row r="32" spans="1:14" ht="12.75">
      <c r="A32" s="19"/>
      <c r="B32" s="19"/>
      <c r="C32" s="19"/>
      <c r="D32" s="19"/>
      <c r="E32" s="19"/>
      <c r="N32" s="158"/>
    </row>
    <row r="33" spans="1:14" ht="12.75">
      <c r="A33" s="19"/>
      <c r="B33" s="19"/>
      <c r="C33" s="19"/>
      <c r="D33" s="19"/>
      <c r="E33" s="19"/>
      <c r="N33" s="158"/>
    </row>
    <row r="34" spans="1:14" ht="12.75">
      <c r="A34" s="19"/>
      <c r="B34" s="19"/>
      <c r="C34" s="19"/>
      <c r="D34" s="19"/>
      <c r="E34" s="19"/>
      <c r="N34" s="158"/>
    </row>
    <row r="35" spans="1:14" ht="12.75">
      <c r="A35" s="19"/>
      <c r="B35" s="19"/>
      <c r="C35" s="19"/>
      <c r="D35" s="19"/>
      <c r="E35" s="19"/>
      <c r="N35" s="158"/>
    </row>
    <row r="36" spans="1:14" ht="12.75">
      <c r="A36" s="19"/>
      <c r="B36" s="19"/>
      <c r="C36" s="19"/>
      <c r="D36" s="19"/>
      <c r="E36" s="19"/>
      <c r="N36" s="158"/>
    </row>
    <row r="37" spans="1:14" ht="12.75">
      <c r="A37" s="19"/>
      <c r="B37" s="19"/>
      <c r="C37" s="19"/>
      <c r="D37" s="19"/>
      <c r="E37" s="19"/>
      <c r="N37" s="158"/>
    </row>
    <row r="38" spans="1:14" ht="12.75">
      <c r="A38" s="19"/>
      <c r="B38" s="19"/>
      <c r="C38" s="19"/>
      <c r="D38" s="19"/>
      <c r="E38" s="19"/>
      <c r="N38" s="158"/>
    </row>
    <row r="39" spans="1:14" ht="12.75">
      <c r="A39" s="19"/>
      <c r="B39" s="19"/>
      <c r="C39" s="19"/>
      <c r="D39" s="19"/>
      <c r="E39" s="19"/>
      <c r="N39" s="158"/>
    </row>
    <row r="40" spans="1:14" ht="12.75">
      <c r="A40" s="19"/>
      <c r="B40" s="19"/>
      <c r="C40" s="19"/>
      <c r="D40" s="19"/>
      <c r="E40" s="19"/>
      <c r="N40" s="158"/>
    </row>
    <row r="41" spans="1:14" ht="12.75">
      <c r="A41" s="19"/>
      <c r="B41" s="19"/>
      <c r="C41" s="19"/>
      <c r="D41" s="19"/>
      <c r="E41" s="19"/>
      <c r="N41" s="158"/>
    </row>
    <row r="42" spans="1:14" ht="12.75">
      <c r="A42" s="19"/>
      <c r="B42" s="19"/>
      <c r="C42" s="19"/>
      <c r="D42" s="19"/>
      <c r="E42" s="19"/>
      <c r="N42" s="158"/>
    </row>
    <row r="43" spans="1:14" ht="12.75">
      <c r="A43" s="19"/>
      <c r="B43" s="19"/>
      <c r="C43" s="19"/>
      <c r="D43" s="19"/>
      <c r="E43" s="19"/>
      <c r="N43" s="158"/>
    </row>
    <row r="44" spans="1:14" ht="12.75">
      <c r="A44" s="19"/>
      <c r="B44" s="19"/>
      <c r="C44" s="19"/>
      <c r="D44" s="19"/>
      <c r="E44" s="19"/>
      <c r="N44" s="158"/>
    </row>
    <row r="45" spans="1:14" ht="12.75">
      <c r="A45" s="19"/>
      <c r="B45" s="19"/>
      <c r="C45" s="19"/>
      <c r="D45" s="19"/>
      <c r="E45" s="19"/>
      <c r="N45" s="158"/>
    </row>
    <row r="46" spans="1:14" ht="12.75">
      <c r="A46" s="19"/>
      <c r="B46" s="19"/>
      <c r="C46" s="19"/>
      <c r="D46" s="19"/>
      <c r="E46" s="19"/>
      <c r="N46" s="158"/>
    </row>
    <row r="47" spans="1:14" ht="12.75">
      <c r="A47" s="19"/>
      <c r="B47" s="19"/>
      <c r="C47" s="19"/>
      <c r="D47" s="19"/>
      <c r="E47" s="19"/>
      <c r="N47" s="158"/>
    </row>
    <row r="48" spans="1:14" ht="12.75">
      <c r="A48" s="19"/>
      <c r="B48" s="19"/>
      <c r="C48" s="19"/>
      <c r="D48" s="19"/>
      <c r="E48" s="19"/>
      <c r="N48" s="158"/>
    </row>
    <row r="49" spans="1:14" ht="12.75">
      <c r="A49" s="19"/>
      <c r="B49" s="19"/>
      <c r="C49" s="19"/>
      <c r="D49" s="19"/>
      <c r="E49" s="19"/>
      <c r="N49" s="158"/>
    </row>
    <row r="50" spans="1:14" ht="12.75">
      <c r="A50" s="19"/>
      <c r="B50" s="19"/>
      <c r="C50" s="19"/>
      <c r="D50" s="19"/>
      <c r="E50" s="19"/>
      <c r="N50" s="158"/>
    </row>
    <row r="51" spans="1:14" ht="12.75">
      <c r="A51" s="19"/>
      <c r="B51" s="19"/>
      <c r="C51" s="19"/>
      <c r="D51" s="19"/>
      <c r="E51" s="19"/>
      <c r="N51" s="158"/>
    </row>
    <row r="52" spans="1:14" ht="12.75">
      <c r="A52" s="19"/>
      <c r="B52" s="19"/>
      <c r="C52" s="19"/>
      <c r="D52" s="19"/>
      <c r="E52" s="19"/>
      <c r="N52" s="158"/>
    </row>
    <row r="53" spans="1:14" ht="12.75">
      <c r="A53" s="19"/>
      <c r="B53" s="19"/>
      <c r="C53" s="19"/>
      <c r="D53" s="19"/>
      <c r="E53" s="19"/>
      <c r="N53" s="158"/>
    </row>
    <row r="54" spans="1:14" ht="12.75">
      <c r="A54" s="19"/>
      <c r="B54" s="19"/>
      <c r="C54" s="19"/>
      <c r="D54" s="19"/>
      <c r="E54" s="19"/>
      <c r="N54" s="158"/>
    </row>
    <row r="55" spans="1:14" ht="12.75">
      <c r="A55" s="19"/>
      <c r="B55" s="19"/>
      <c r="C55" s="19"/>
      <c r="D55" s="19"/>
      <c r="E55" s="19"/>
      <c r="N55" s="158"/>
    </row>
    <row r="56" spans="1:14" ht="12.75">
      <c r="A56" s="19"/>
      <c r="B56" s="19"/>
      <c r="C56" s="19"/>
      <c r="D56" s="19"/>
      <c r="E56" s="19"/>
      <c r="N56" s="158"/>
    </row>
    <row r="57" spans="1:14" ht="12.75">
      <c r="A57" s="19"/>
      <c r="B57" s="19"/>
      <c r="C57" s="19"/>
      <c r="D57" s="19"/>
      <c r="E57" s="19"/>
      <c r="N57" s="158"/>
    </row>
    <row r="58" spans="1:14" ht="12.75">
      <c r="A58" s="19"/>
      <c r="B58" s="19"/>
      <c r="C58" s="19"/>
      <c r="D58" s="19"/>
      <c r="E58" s="19"/>
      <c r="N58" s="158"/>
    </row>
    <row r="59" spans="1:14" ht="12.75">
      <c r="A59" s="19"/>
      <c r="B59" s="19"/>
      <c r="C59" s="19"/>
      <c r="D59" s="19"/>
      <c r="E59" s="19"/>
      <c r="N59" s="158"/>
    </row>
    <row r="60" spans="1:11" s="9" customFormat="1" ht="12.75">
      <c r="A60"/>
      <c r="B60" s="19"/>
      <c r="C60" s="19"/>
      <c r="D60" s="19"/>
      <c r="E60" s="19"/>
      <c r="F60"/>
      <c r="G60"/>
      <c r="H60"/>
      <c r="I60"/>
      <c r="J60"/>
      <c r="K60"/>
    </row>
    <row r="61" spans="1:11" s="9" customFormat="1" ht="12.75">
      <c r="A61"/>
      <c r="B61"/>
      <c r="C61"/>
      <c r="D61"/>
      <c r="E61"/>
      <c r="F61"/>
      <c r="G61"/>
      <c r="H61"/>
      <c r="I61"/>
      <c r="J61"/>
      <c r="K61"/>
    </row>
    <row r="62" spans="1:11" s="9" customFormat="1" ht="12.75">
      <c r="A62"/>
      <c r="B62"/>
      <c r="C62"/>
      <c r="D62"/>
      <c r="E62"/>
      <c r="F62"/>
      <c r="G62"/>
      <c r="H62"/>
      <c r="I62"/>
      <c r="J62"/>
      <c r="K62"/>
    </row>
    <row r="63" spans="1:11" s="9" customFormat="1" ht="12.75">
      <c r="A63"/>
      <c r="B63"/>
      <c r="C63"/>
      <c r="D63"/>
      <c r="E63"/>
      <c r="F63"/>
      <c r="G63"/>
      <c r="H63"/>
      <c r="I63"/>
      <c r="J63"/>
      <c r="K63"/>
    </row>
    <row r="65" spans="1:11" s="9" customFormat="1" ht="12.75">
      <c r="A65"/>
      <c r="B65"/>
      <c r="C65"/>
      <c r="D65"/>
      <c r="E65"/>
      <c r="F65"/>
      <c r="G65"/>
      <c r="H65"/>
      <c r="I65"/>
      <c r="J65"/>
      <c r="K65"/>
    </row>
    <row r="66" spans="1:11" s="75" customFormat="1" ht="12.75">
      <c r="A66"/>
      <c r="B66"/>
      <c r="C66"/>
      <c r="D66"/>
      <c r="E66"/>
      <c r="F66"/>
      <c r="G66"/>
      <c r="H66"/>
      <c r="I66"/>
      <c r="J66"/>
      <c r="K66"/>
    </row>
    <row r="68" spans="1:11" s="9" customFormat="1" ht="12.75">
      <c r="A68"/>
      <c r="B68"/>
      <c r="C68"/>
      <c r="D68"/>
      <c r="E68"/>
      <c r="F68"/>
      <c r="G68"/>
      <c r="H68"/>
      <c r="I68"/>
      <c r="J68"/>
      <c r="K68"/>
    </row>
    <row r="69" spans="1:11" s="75" customFormat="1" ht="12.75">
      <c r="A69"/>
      <c r="B69"/>
      <c r="C69"/>
      <c r="D69"/>
      <c r="E69"/>
      <c r="F69"/>
      <c r="G69"/>
      <c r="H69"/>
      <c r="I69"/>
      <c r="J69"/>
      <c r="K69"/>
    </row>
    <row r="70" spans="1:11" s="75" customFormat="1" ht="12.75">
      <c r="A70"/>
      <c r="B70"/>
      <c r="C70"/>
      <c r="D70"/>
      <c r="E70" s="158"/>
      <c r="F70"/>
      <c r="G70"/>
      <c r="H70"/>
      <c r="I70"/>
      <c r="J70"/>
      <c r="K70"/>
    </row>
    <row r="72" spans="1:11" s="9" customFormat="1" ht="12.75">
      <c r="A72"/>
      <c r="B72"/>
      <c r="C72"/>
      <c r="D72"/>
      <c r="E72"/>
      <c r="F72"/>
      <c r="G72"/>
      <c r="H72"/>
      <c r="I72"/>
      <c r="J72"/>
      <c r="K72"/>
    </row>
  </sheetData>
  <sheetProtection/>
  <mergeCells count="12">
    <mergeCell ref="C12:E12"/>
    <mergeCell ref="B4:D4"/>
    <mergeCell ref="C6:E6"/>
    <mergeCell ref="F7:K7"/>
    <mergeCell ref="A8:A10"/>
    <mergeCell ref="B8:B10"/>
    <mergeCell ref="C8:E10"/>
    <mergeCell ref="F8:K8"/>
    <mergeCell ref="F9:F10"/>
    <mergeCell ref="G9:H9"/>
    <mergeCell ref="I9:I10"/>
    <mergeCell ref="J9:K9"/>
  </mergeCells>
  <printOptions/>
  <pageMargins left="0.2755905511811024" right="0.15748031496062992" top="0.1968503937007874" bottom="0" header="0" footer="0"/>
  <pageSetup fitToHeight="0" fitToWidth="1" horizontalDpi="600" verticalDpi="600" orientation="landscape" paperSize="9" scale="98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2">
      <selection activeCell="S37" sqref="S37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2.8515625" style="0" customWidth="1"/>
    <col min="4" max="4" width="13.00390625" style="0" customWidth="1"/>
    <col min="5" max="5" width="12.28125" style="0" customWidth="1"/>
    <col min="6" max="6" width="17.140625" style="0" customWidth="1"/>
    <col min="7" max="7" width="14.7109375" style="0" customWidth="1"/>
  </cols>
  <sheetData>
    <row r="1" spans="6:7" ht="12.75">
      <c r="F1" s="2" t="s">
        <v>223</v>
      </c>
      <c r="G1" s="17"/>
    </row>
    <row r="2" spans="6:7" ht="12.75">
      <c r="F2" s="2" t="s">
        <v>165</v>
      </c>
      <c r="G2" s="17"/>
    </row>
    <row r="4" spans="1:6" ht="15.75">
      <c r="A4" s="291" t="s">
        <v>169</v>
      </c>
      <c r="B4" s="291"/>
      <c r="C4" s="291"/>
      <c r="D4" s="291"/>
      <c r="E4" s="291"/>
      <c r="F4" s="291"/>
    </row>
    <row r="5" spans="1:6" ht="12.75">
      <c r="A5" s="53"/>
      <c r="B5" s="19"/>
      <c r="C5" s="19"/>
      <c r="D5" s="19"/>
      <c r="E5" s="19"/>
      <c r="F5" s="19"/>
    </row>
    <row r="6" spans="1:6" ht="12.75">
      <c r="A6" s="19"/>
      <c r="B6" s="19"/>
      <c r="C6" s="19"/>
      <c r="D6" s="54"/>
      <c r="E6" s="19"/>
      <c r="F6" s="19"/>
    </row>
    <row r="7" spans="1:6" ht="12.75" customHeight="1">
      <c r="A7" s="292" t="s">
        <v>32</v>
      </c>
      <c r="B7" s="292" t="s">
        <v>60</v>
      </c>
      <c r="C7" s="293" t="s">
        <v>61</v>
      </c>
      <c r="D7" s="293" t="s">
        <v>167</v>
      </c>
      <c r="E7" s="274" t="s">
        <v>62</v>
      </c>
      <c r="F7" s="277" t="s">
        <v>168</v>
      </c>
    </row>
    <row r="8" spans="1:6" ht="12.75">
      <c r="A8" s="292"/>
      <c r="B8" s="292"/>
      <c r="C8" s="292"/>
      <c r="D8" s="293"/>
      <c r="E8" s="275"/>
      <c r="F8" s="278"/>
    </row>
    <row r="9" spans="1:6" ht="12.75">
      <c r="A9" s="292"/>
      <c r="B9" s="292"/>
      <c r="C9" s="292"/>
      <c r="D9" s="293"/>
      <c r="E9" s="276"/>
      <c r="F9" s="279"/>
    </row>
    <row r="10" spans="1:6" ht="12.75">
      <c r="A10" s="102">
        <v>1</v>
      </c>
      <c r="B10" s="102">
        <v>2</v>
      </c>
      <c r="C10" s="102">
        <v>3</v>
      </c>
      <c r="D10" s="103">
        <v>4</v>
      </c>
      <c r="E10" s="104">
        <v>5</v>
      </c>
      <c r="F10" s="104">
        <v>6</v>
      </c>
    </row>
    <row r="11" spans="1:7" ht="14.25" customHeight="1">
      <c r="A11" s="105" t="s">
        <v>43</v>
      </c>
      <c r="B11" s="106" t="s">
        <v>63</v>
      </c>
      <c r="C11" s="105"/>
      <c r="D11" s="127">
        <v>34855478</v>
      </c>
      <c r="E11" s="127">
        <v>812696.85</v>
      </c>
      <c r="F11" s="127">
        <f>SUM(D11:E11)</f>
        <v>35668174.85</v>
      </c>
      <c r="G11" s="158"/>
    </row>
    <row r="12" spans="1:10" ht="14.25" customHeight="1">
      <c r="A12" s="105" t="s">
        <v>44</v>
      </c>
      <c r="B12" s="106" t="s">
        <v>64</v>
      </c>
      <c r="C12" s="105"/>
      <c r="D12" s="127">
        <v>38762198.01</v>
      </c>
      <c r="E12" s="127">
        <v>2927725.53</v>
      </c>
      <c r="F12" s="127">
        <f aca="true" t="shared" si="0" ref="F12:F32">SUM(D12:E12)</f>
        <v>41689923.54</v>
      </c>
      <c r="G12" s="158"/>
      <c r="J12" s="158"/>
    </row>
    <row r="13" spans="1:6" ht="14.25" customHeight="1">
      <c r="A13" s="105" t="s">
        <v>45</v>
      </c>
      <c r="B13" s="106" t="s">
        <v>65</v>
      </c>
      <c r="C13" s="89"/>
      <c r="D13" s="127">
        <v>-3906720.01</v>
      </c>
      <c r="E13" s="127">
        <f>E11-E12</f>
        <v>-2115028.6799999997</v>
      </c>
      <c r="F13" s="127">
        <f t="shared" si="0"/>
        <v>-6021748.6899999995</v>
      </c>
    </row>
    <row r="14" spans="1:7" ht="14.25" customHeight="1">
      <c r="A14" s="269" t="s">
        <v>66</v>
      </c>
      <c r="B14" s="271"/>
      <c r="C14" s="107"/>
      <c r="D14" s="128">
        <f>SUM(D15:D23)</f>
        <v>4579762.3100000005</v>
      </c>
      <c r="E14" s="128">
        <f>E20+E21</f>
        <v>2115028.68</v>
      </c>
      <c r="F14" s="128">
        <f t="shared" si="0"/>
        <v>6694790.99</v>
      </c>
      <c r="G14" s="158"/>
    </row>
    <row r="15" spans="1:7" ht="14.25" customHeight="1">
      <c r="A15" s="105" t="s">
        <v>43</v>
      </c>
      <c r="B15" s="90" t="s">
        <v>67</v>
      </c>
      <c r="C15" s="105" t="s">
        <v>68</v>
      </c>
      <c r="D15" s="127">
        <v>0</v>
      </c>
      <c r="E15" s="127">
        <v>0</v>
      </c>
      <c r="F15" s="127">
        <f t="shared" si="0"/>
        <v>0</v>
      </c>
      <c r="G15" s="158"/>
    </row>
    <row r="16" spans="1:7" ht="14.25" customHeight="1">
      <c r="A16" s="108" t="s">
        <v>44</v>
      </c>
      <c r="B16" s="89" t="s">
        <v>69</v>
      </c>
      <c r="C16" s="105" t="s">
        <v>68</v>
      </c>
      <c r="D16" s="127">
        <v>0</v>
      </c>
      <c r="E16" s="127">
        <v>0</v>
      </c>
      <c r="F16" s="127">
        <f t="shared" si="0"/>
        <v>0</v>
      </c>
      <c r="G16" s="158"/>
    </row>
    <row r="17" spans="1:7" ht="50.25" customHeight="1">
      <c r="A17" s="105" t="s">
        <v>45</v>
      </c>
      <c r="B17" s="109" t="s">
        <v>115</v>
      </c>
      <c r="C17" s="105" t="s">
        <v>70</v>
      </c>
      <c r="D17" s="127">
        <v>0</v>
      </c>
      <c r="E17" s="127">
        <v>0</v>
      </c>
      <c r="F17" s="127">
        <f t="shared" si="0"/>
        <v>0</v>
      </c>
      <c r="G17" s="158"/>
    </row>
    <row r="18" spans="1:7" ht="14.25" customHeight="1">
      <c r="A18" s="108" t="s">
        <v>46</v>
      </c>
      <c r="B18" s="89" t="s">
        <v>71</v>
      </c>
      <c r="C18" s="105" t="s">
        <v>72</v>
      </c>
      <c r="D18" s="127">
        <v>116814.3</v>
      </c>
      <c r="E18" s="127">
        <v>0</v>
      </c>
      <c r="F18" s="127">
        <f t="shared" si="0"/>
        <v>116814.3</v>
      </c>
      <c r="G18" s="158"/>
    </row>
    <row r="19" spans="1:7" ht="14.25" customHeight="1">
      <c r="A19" s="105" t="s">
        <v>47</v>
      </c>
      <c r="B19" s="89" t="s">
        <v>73</v>
      </c>
      <c r="C19" s="105" t="s">
        <v>74</v>
      </c>
      <c r="D19" s="127">
        <v>0</v>
      </c>
      <c r="E19" s="127">
        <v>0</v>
      </c>
      <c r="F19" s="127">
        <f t="shared" si="0"/>
        <v>0</v>
      </c>
      <c r="G19" s="158"/>
    </row>
    <row r="20" spans="1:7" ht="14.25" customHeight="1">
      <c r="A20" s="105" t="s">
        <v>48</v>
      </c>
      <c r="B20" s="89" t="s">
        <v>75</v>
      </c>
      <c r="C20" s="105" t="s">
        <v>76</v>
      </c>
      <c r="D20" s="127">
        <v>880442.89</v>
      </c>
      <c r="E20" s="127">
        <v>1352756.11</v>
      </c>
      <c r="F20" s="127">
        <f t="shared" si="0"/>
        <v>2233199</v>
      </c>
      <c r="G20" s="158"/>
    </row>
    <row r="21" spans="1:7" ht="114.75">
      <c r="A21" s="108" t="s">
        <v>53</v>
      </c>
      <c r="B21" s="88" t="s">
        <v>134</v>
      </c>
      <c r="C21" s="105" t="s">
        <v>135</v>
      </c>
      <c r="D21" s="127">
        <v>2185927</v>
      </c>
      <c r="E21" s="127">
        <v>762272.57</v>
      </c>
      <c r="F21" s="127">
        <f>SUM(D21:E21)</f>
        <v>2948199.57</v>
      </c>
      <c r="G21" s="158"/>
    </row>
    <row r="22" spans="1:6" ht="14.25" customHeight="1">
      <c r="A22" s="105" t="s">
        <v>79</v>
      </c>
      <c r="B22" s="89" t="s">
        <v>77</v>
      </c>
      <c r="C22" s="105" t="s">
        <v>78</v>
      </c>
      <c r="D22" s="127">
        <v>0</v>
      </c>
      <c r="E22" s="127">
        <v>0</v>
      </c>
      <c r="F22" s="127">
        <f t="shared" si="0"/>
        <v>0</v>
      </c>
    </row>
    <row r="23" spans="1:6" ht="14.25" customHeight="1">
      <c r="A23" s="105" t="s">
        <v>136</v>
      </c>
      <c r="B23" s="110" t="s">
        <v>80</v>
      </c>
      <c r="C23" s="105" t="s">
        <v>110</v>
      </c>
      <c r="D23" s="127">
        <v>1396578.12</v>
      </c>
      <c r="E23" s="127">
        <v>0</v>
      </c>
      <c r="F23" s="127">
        <f t="shared" si="0"/>
        <v>1396578.12</v>
      </c>
    </row>
    <row r="24" spans="1:6" ht="14.25" customHeight="1">
      <c r="A24" s="269" t="s">
        <v>81</v>
      </c>
      <c r="B24" s="271"/>
      <c r="C24" s="99"/>
      <c r="D24" s="128">
        <f>SUM(D25:D32)</f>
        <v>673042.3</v>
      </c>
      <c r="E24" s="128">
        <v>0</v>
      </c>
      <c r="F24" s="128">
        <f t="shared" si="0"/>
        <v>673042.3</v>
      </c>
    </row>
    <row r="25" spans="1:6" ht="14.25" customHeight="1">
      <c r="A25" s="105" t="s">
        <v>43</v>
      </c>
      <c r="B25" s="89" t="s">
        <v>82</v>
      </c>
      <c r="C25" s="105" t="s">
        <v>83</v>
      </c>
      <c r="D25" s="127">
        <v>451000</v>
      </c>
      <c r="E25" s="127">
        <v>0</v>
      </c>
      <c r="F25" s="127">
        <f t="shared" si="0"/>
        <v>451000</v>
      </c>
    </row>
    <row r="26" spans="1:6" ht="14.25" customHeight="1">
      <c r="A26" s="108" t="s">
        <v>44</v>
      </c>
      <c r="B26" s="111" t="s">
        <v>84</v>
      </c>
      <c r="C26" s="108" t="s">
        <v>83</v>
      </c>
      <c r="D26" s="129">
        <v>105228</v>
      </c>
      <c r="E26" s="127">
        <v>0</v>
      </c>
      <c r="F26" s="127">
        <f t="shared" si="0"/>
        <v>105228</v>
      </c>
    </row>
    <row r="27" spans="1:6" ht="51">
      <c r="A27" s="105" t="s">
        <v>45</v>
      </c>
      <c r="B27" s="88" t="s">
        <v>85</v>
      </c>
      <c r="C27" s="105" t="s">
        <v>86</v>
      </c>
      <c r="D27" s="127">
        <v>0</v>
      </c>
      <c r="E27" s="127">
        <v>0</v>
      </c>
      <c r="F27" s="127">
        <f t="shared" si="0"/>
        <v>0</v>
      </c>
    </row>
    <row r="28" spans="1:6" ht="45.75" customHeight="1">
      <c r="A28" s="105" t="s">
        <v>46</v>
      </c>
      <c r="B28" s="88" t="s">
        <v>186</v>
      </c>
      <c r="C28" s="105" t="s">
        <v>185</v>
      </c>
      <c r="D28" s="127">
        <v>0</v>
      </c>
      <c r="E28" s="127">
        <v>0</v>
      </c>
      <c r="F28" s="127">
        <f t="shared" si="0"/>
        <v>0</v>
      </c>
    </row>
    <row r="29" spans="1:6" ht="14.25" customHeight="1">
      <c r="A29" s="108" t="s">
        <v>47</v>
      </c>
      <c r="B29" s="111" t="s">
        <v>87</v>
      </c>
      <c r="C29" s="108" t="s">
        <v>88</v>
      </c>
      <c r="D29" s="129">
        <v>116814.3</v>
      </c>
      <c r="E29" s="130">
        <v>0</v>
      </c>
      <c r="F29" s="127">
        <f t="shared" si="0"/>
        <v>116814.3</v>
      </c>
    </row>
    <row r="30" spans="1:6" ht="14.25" customHeight="1">
      <c r="A30" s="105" t="s">
        <v>48</v>
      </c>
      <c r="B30" s="89" t="s">
        <v>89</v>
      </c>
      <c r="C30" s="105" t="s">
        <v>90</v>
      </c>
      <c r="D30" s="127">
        <v>0</v>
      </c>
      <c r="E30" s="127">
        <v>0</v>
      </c>
      <c r="F30" s="127">
        <f t="shared" si="0"/>
        <v>0</v>
      </c>
    </row>
    <row r="31" spans="1:6" ht="14.25" customHeight="1">
      <c r="A31" s="112" t="s">
        <v>53</v>
      </c>
      <c r="B31" s="110" t="s">
        <v>91</v>
      </c>
      <c r="C31" s="112" t="s">
        <v>92</v>
      </c>
      <c r="D31" s="130">
        <v>0</v>
      </c>
      <c r="E31" s="127">
        <v>0</v>
      </c>
      <c r="F31" s="127">
        <f t="shared" si="0"/>
        <v>0</v>
      </c>
    </row>
    <row r="32" spans="1:6" ht="14.25" customHeight="1">
      <c r="A32" s="112" t="s">
        <v>79</v>
      </c>
      <c r="B32" s="110" t="s">
        <v>93</v>
      </c>
      <c r="C32" s="113" t="s">
        <v>94</v>
      </c>
      <c r="D32" s="127">
        <v>0</v>
      </c>
      <c r="E32" s="127">
        <v>0</v>
      </c>
      <c r="F32" s="127">
        <f t="shared" si="0"/>
        <v>0</v>
      </c>
    </row>
    <row r="33" ht="15.75">
      <c r="A33" s="76"/>
    </row>
    <row r="34" spans="1:2" s="10" customFormat="1" ht="15.75">
      <c r="A34" s="76"/>
      <c r="B34" s="76"/>
    </row>
    <row r="35" spans="1:2" ht="12.75">
      <c r="A35" s="72"/>
      <c r="B35" s="72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3"/>
  <legacyDrawing r:id="rId2"/>
  <oleObjects>
    <oleObject progId="Word.Document.8" shapeId="99378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3">
      <selection activeCell="L22" sqref="L22"/>
    </sheetView>
  </sheetViews>
  <sheetFormatPr defaultColWidth="9.140625" defaultRowHeight="12.75"/>
  <cols>
    <col min="1" max="1" width="4.57421875" style="0" customWidth="1"/>
    <col min="2" max="2" width="28.140625" style="0" customWidth="1"/>
    <col min="3" max="3" width="18.140625" style="0" customWidth="1"/>
    <col min="4" max="4" width="14.421875" style="0" customWidth="1"/>
    <col min="5" max="5" width="17.28125" style="0" customWidth="1"/>
    <col min="6" max="6" width="14.7109375" style="0" customWidth="1"/>
    <col min="7" max="7" width="13.28125" style="0" customWidth="1"/>
    <col min="8" max="8" width="17.28125" style="0" customWidth="1"/>
    <col min="9" max="9" width="5.140625" style="0" customWidth="1"/>
    <col min="10" max="10" width="9.140625" style="0" hidden="1" customWidth="1"/>
  </cols>
  <sheetData>
    <row r="1" spans="3:8" ht="12.75">
      <c r="C1" s="64"/>
      <c r="D1" s="64"/>
      <c r="E1" s="64"/>
      <c r="F1" s="64"/>
      <c r="G1" s="64"/>
      <c r="H1" s="2" t="s">
        <v>224</v>
      </c>
    </row>
    <row r="2" spans="3:8" ht="12.75">
      <c r="C2" s="64"/>
      <c r="D2" s="64"/>
      <c r="E2" s="64"/>
      <c r="F2" s="64"/>
      <c r="G2" s="64"/>
      <c r="H2" s="2" t="s">
        <v>165</v>
      </c>
    </row>
    <row r="3" spans="3:8" ht="12.75">
      <c r="C3" s="64"/>
      <c r="D3" s="64"/>
      <c r="E3" s="64"/>
      <c r="F3" s="64"/>
      <c r="G3" s="64"/>
      <c r="H3" s="64"/>
    </row>
    <row r="4" spans="1:8" ht="16.5">
      <c r="A4" s="296" t="s">
        <v>140</v>
      </c>
      <c r="B4" s="296"/>
      <c r="C4" s="296"/>
      <c r="D4" s="296"/>
      <c r="E4" s="296"/>
      <c r="F4" s="296"/>
      <c r="G4" s="296"/>
      <c r="H4" s="64"/>
    </row>
    <row r="5" spans="1:8" ht="18">
      <c r="A5" s="78"/>
      <c r="B5" s="78"/>
      <c r="C5" s="79"/>
      <c r="D5" s="79"/>
      <c r="E5" s="79"/>
      <c r="F5" s="79"/>
      <c r="G5" s="79"/>
      <c r="H5" s="64"/>
    </row>
    <row r="6" spans="1:8" ht="12.75">
      <c r="A6" s="19"/>
      <c r="B6" s="19"/>
      <c r="C6" s="38"/>
      <c r="D6" s="38"/>
      <c r="E6" s="38"/>
      <c r="F6" s="38"/>
      <c r="G6" s="38"/>
      <c r="H6" s="58"/>
    </row>
    <row r="7" spans="1:8" ht="12.75">
      <c r="A7" s="258" t="s">
        <v>32</v>
      </c>
      <c r="B7" s="298" t="s">
        <v>100</v>
      </c>
      <c r="C7" s="286" t="s">
        <v>101</v>
      </c>
      <c r="D7" s="260" t="s">
        <v>102</v>
      </c>
      <c r="E7" s="261"/>
      <c r="F7" s="260" t="s">
        <v>103</v>
      </c>
      <c r="G7" s="262"/>
      <c r="H7" s="286" t="s">
        <v>104</v>
      </c>
    </row>
    <row r="8" spans="1:8" ht="12.75">
      <c r="A8" s="297"/>
      <c r="B8" s="299"/>
      <c r="C8" s="287"/>
      <c r="D8" s="286" t="s">
        <v>105</v>
      </c>
      <c r="E8" s="80" t="s">
        <v>6</v>
      </c>
      <c r="F8" s="286" t="s">
        <v>105</v>
      </c>
      <c r="G8" s="77" t="s">
        <v>6</v>
      </c>
      <c r="H8" s="287"/>
    </row>
    <row r="9" spans="1:8" ht="12.75">
      <c r="A9" s="297"/>
      <c r="B9" s="299"/>
      <c r="C9" s="287"/>
      <c r="D9" s="287"/>
      <c r="E9" s="286" t="s">
        <v>106</v>
      </c>
      <c r="F9" s="287"/>
      <c r="G9" s="286" t="s">
        <v>107</v>
      </c>
      <c r="H9" s="287"/>
    </row>
    <row r="10" spans="1:8" ht="12.75">
      <c r="A10" s="259"/>
      <c r="B10" s="300"/>
      <c r="C10" s="288"/>
      <c r="D10" s="288"/>
      <c r="E10" s="288"/>
      <c r="F10" s="288"/>
      <c r="G10" s="288"/>
      <c r="H10" s="288"/>
    </row>
    <row r="11" spans="1:8" ht="12.75">
      <c r="A11" s="39">
        <v>1</v>
      </c>
      <c r="B11" s="39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</row>
    <row r="12" spans="1:8" ht="62.25" customHeight="1">
      <c r="A12" s="59">
        <v>1</v>
      </c>
      <c r="B12" s="60" t="s">
        <v>225</v>
      </c>
      <c r="C12" s="81" t="s">
        <v>139</v>
      </c>
      <c r="D12" s="120">
        <v>4212230.57</v>
      </c>
      <c r="E12" s="94">
        <v>0</v>
      </c>
      <c r="F12" s="120">
        <v>4212230.57</v>
      </c>
      <c r="G12" s="81">
        <v>0</v>
      </c>
      <c r="H12" s="81" t="s">
        <v>139</v>
      </c>
    </row>
    <row r="13" spans="1:8" ht="12.75" hidden="1">
      <c r="A13" s="61"/>
      <c r="B13" s="82"/>
      <c r="C13" s="83"/>
      <c r="D13" s="121"/>
      <c r="E13" s="83"/>
      <c r="F13" s="121"/>
      <c r="G13" s="83"/>
      <c r="H13" s="83"/>
    </row>
    <row r="14" spans="1:8" ht="12.75" hidden="1">
      <c r="A14" s="84"/>
      <c r="B14" s="85"/>
      <c r="C14" s="86"/>
      <c r="D14" s="122"/>
      <c r="E14" s="86"/>
      <c r="F14" s="122"/>
      <c r="G14" s="86"/>
      <c r="H14" s="86"/>
    </row>
    <row r="15" spans="1:8" ht="12.75">
      <c r="A15" s="294" t="s">
        <v>1</v>
      </c>
      <c r="B15" s="295"/>
      <c r="C15" s="50" t="str">
        <f aca="true" t="shared" si="0" ref="C15:H15">C12</f>
        <v>275.000</v>
      </c>
      <c r="D15" s="123">
        <f t="shared" si="0"/>
        <v>4212230.57</v>
      </c>
      <c r="E15" s="50">
        <f t="shared" si="0"/>
        <v>0</v>
      </c>
      <c r="F15" s="123">
        <f t="shared" si="0"/>
        <v>4212230.57</v>
      </c>
      <c r="G15" s="50">
        <f t="shared" si="0"/>
        <v>0</v>
      </c>
      <c r="H15" s="50" t="str">
        <f t="shared" si="0"/>
        <v>275.000</v>
      </c>
    </row>
    <row r="16" spans="3:8" ht="12.75">
      <c r="C16" s="64"/>
      <c r="D16" s="64"/>
      <c r="E16" s="64"/>
      <c r="F16" s="64"/>
      <c r="G16" s="64"/>
      <c r="H16" s="64"/>
    </row>
  </sheetData>
  <sheetProtection/>
  <mergeCells count="12">
    <mergeCell ref="A4:G4"/>
    <mergeCell ref="A7:A10"/>
    <mergeCell ref="B7:B10"/>
    <mergeCell ref="C7:C10"/>
    <mergeCell ref="D7:E7"/>
    <mergeCell ref="F7:G7"/>
    <mergeCell ref="A15:B15"/>
    <mergeCell ref="H7:H10"/>
    <mergeCell ref="D8:D10"/>
    <mergeCell ref="F8:F10"/>
    <mergeCell ref="E9:E10"/>
    <mergeCell ref="G9:G1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7" width="16.8515625" style="0" customWidth="1"/>
  </cols>
  <sheetData>
    <row r="1" spans="1:7" ht="12.75">
      <c r="A1" s="19"/>
      <c r="B1" s="19"/>
      <c r="C1" s="19"/>
      <c r="D1" s="38"/>
      <c r="E1" s="38"/>
      <c r="F1" s="38"/>
      <c r="G1" s="2" t="s">
        <v>162</v>
      </c>
    </row>
    <row r="2" spans="1:7" ht="12.75">
      <c r="A2" s="19"/>
      <c r="B2" s="19"/>
      <c r="C2" s="19"/>
      <c r="D2" s="38"/>
      <c r="E2" s="38"/>
      <c r="F2" s="38"/>
      <c r="G2" s="2" t="s">
        <v>149</v>
      </c>
    </row>
    <row r="3" spans="1:7" ht="12.75">
      <c r="A3" s="19"/>
      <c r="B3" s="19"/>
      <c r="C3" s="19"/>
      <c r="D3" s="38"/>
      <c r="E3" s="38"/>
      <c r="F3" s="38"/>
      <c r="G3" s="117"/>
    </row>
    <row r="4" spans="1:7" ht="36" customHeight="1">
      <c r="A4" s="301" t="s">
        <v>143</v>
      </c>
      <c r="B4" s="301"/>
      <c r="C4" s="301"/>
      <c r="D4" s="301"/>
      <c r="E4" s="301"/>
      <c r="F4" s="301"/>
      <c r="G4" s="301"/>
    </row>
    <row r="5" spans="1:7" ht="26.25" customHeight="1">
      <c r="A5" s="265" t="s">
        <v>0</v>
      </c>
      <c r="B5" s="258" t="s">
        <v>3</v>
      </c>
      <c r="C5" s="258" t="s">
        <v>109</v>
      </c>
      <c r="D5" s="257" t="s">
        <v>150</v>
      </c>
      <c r="E5" s="257" t="s">
        <v>131</v>
      </c>
      <c r="F5" s="257" t="s">
        <v>54</v>
      </c>
      <c r="G5" s="257"/>
    </row>
    <row r="6" spans="1:7" ht="30" customHeight="1">
      <c r="A6" s="265"/>
      <c r="B6" s="259"/>
      <c r="C6" s="259"/>
      <c r="D6" s="257"/>
      <c r="E6" s="257"/>
      <c r="F6" s="77" t="s">
        <v>125</v>
      </c>
      <c r="G6" s="77" t="s">
        <v>126</v>
      </c>
    </row>
    <row r="7" spans="1:7" ht="12.75">
      <c r="A7" s="39">
        <v>1</v>
      </c>
      <c r="B7" s="39">
        <v>2</v>
      </c>
      <c r="C7" s="39">
        <v>3</v>
      </c>
      <c r="D7" s="40">
        <v>4</v>
      </c>
      <c r="E7" s="40">
        <v>5</v>
      </c>
      <c r="F7" s="40">
        <v>6</v>
      </c>
      <c r="G7" s="40">
        <v>7</v>
      </c>
    </row>
    <row r="8" spans="1:7" ht="19.5" customHeight="1">
      <c r="A8" s="99">
        <v>600</v>
      </c>
      <c r="B8" s="107"/>
      <c r="C8" s="107" t="s">
        <v>108</v>
      </c>
      <c r="D8" s="101">
        <f>SUM(D9:D10)</f>
        <v>270000</v>
      </c>
      <c r="E8" s="101">
        <f>SUM(E9:E10)</f>
        <v>270000</v>
      </c>
      <c r="F8" s="101">
        <f>SUM(F9:F10)</f>
        <v>150000</v>
      </c>
      <c r="G8" s="101">
        <f>SUM(G9:G10)</f>
        <v>120000</v>
      </c>
    </row>
    <row r="9" spans="1:7" ht="32.25" customHeight="1">
      <c r="A9" s="105"/>
      <c r="B9" s="105">
        <v>60014</v>
      </c>
      <c r="C9" s="125" t="s">
        <v>144</v>
      </c>
      <c r="D9" s="141">
        <v>150000</v>
      </c>
      <c r="E9" s="141">
        <v>150000</v>
      </c>
      <c r="F9" s="141">
        <v>150000</v>
      </c>
      <c r="G9" s="141">
        <v>0</v>
      </c>
    </row>
    <row r="10" spans="1:7" ht="32.25" customHeight="1">
      <c r="A10" s="105"/>
      <c r="B10" s="105">
        <v>60016</v>
      </c>
      <c r="C10" s="163" t="s">
        <v>159</v>
      </c>
      <c r="D10" s="141">
        <v>120000</v>
      </c>
      <c r="E10" s="141">
        <v>120000</v>
      </c>
      <c r="F10" s="141">
        <v>0</v>
      </c>
      <c r="G10" s="141">
        <v>120000</v>
      </c>
    </row>
    <row r="11" spans="1:7" ht="19.5" customHeight="1">
      <c r="A11" s="99">
        <v>700</v>
      </c>
      <c r="B11" s="99"/>
      <c r="C11" s="73" t="s">
        <v>95</v>
      </c>
      <c r="D11" s="101">
        <f>SUM(D12)</f>
        <v>59272</v>
      </c>
      <c r="E11" s="101">
        <f>SUM(E12)</f>
        <v>59272</v>
      </c>
      <c r="F11" s="101">
        <f>SUM(F12)</f>
        <v>0</v>
      </c>
      <c r="G11" s="101">
        <f>SUM(G12)</f>
        <v>59272</v>
      </c>
    </row>
    <row r="12" spans="1:7" ht="32.25" customHeight="1">
      <c r="A12" s="105"/>
      <c r="B12" s="105">
        <v>70005</v>
      </c>
      <c r="C12" s="74" t="s">
        <v>145</v>
      </c>
      <c r="D12" s="141">
        <v>59272</v>
      </c>
      <c r="E12" s="141">
        <v>59272</v>
      </c>
      <c r="F12" s="141">
        <v>0</v>
      </c>
      <c r="G12" s="141">
        <v>59272</v>
      </c>
    </row>
    <row r="13" spans="1:7" ht="32.25" customHeight="1">
      <c r="A13" s="99">
        <v>754</v>
      </c>
      <c r="B13" s="99"/>
      <c r="C13" s="73" t="s">
        <v>96</v>
      </c>
      <c r="D13" s="101">
        <f>SUM(D14:D20)</f>
        <v>275000</v>
      </c>
      <c r="E13" s="101">
        <f>SUM(E14:E20)</f>
        <v>275000</v>
      </c>
      <c r="F13" s="101">
        <f>SUM(F14:F20)</f>
        <v>75000</v>
      </c>
      <c r="G13" s="101">
        <f>SUM(G14:G20)</f>
        <v>200000</v>
      </c>
    </row>
    <row r="14" spans="1:7" ht="32.25" customHeight="1">
      <c r="A14" s="99"/>
      <c r="B14" s="105">
        <v>75412</v>
      </c>
      <c r="C14" s="74" t="s">
        <v>152</v>
      </c>
      <c r="D14" s="141">
        <v>25000</v>
      </c>
      <c r="E14" s="141">
        <v>25000</v>
      </c>
      <c r="F14" s="141">
        <v>25000</v>
      </c>
      <c r="G14" s="141">
        <v>0</v>
      </c>
    </row>
    <row r="15" spans="1:7" ht="32.25" customHeight="1">
      <c r="A15" s="99"/>
      <c r="B15" s="105">
        <v>75412</v>
      </c>
      <c r="C15" s="74" t="s">
        <v>146</v>
      </c>
      <c r="D15" s="141">
        <v>20000</v>
      </c>
      <c r="E15" s="141">
        <v>20000</v>
      </c>
      <c r="F15" s="141">
        <v>20000</v>
      </c>
      <c r="G15" s="141">
        <v>0</v>
      </c>
    </row>
    <row r="16" spans="1:7" ht="32.25" customHeight="1">
      <c r="A16" s="99"/>
      <c r="B16" s="105">
        <v>75412</v>
      </c>
      <c r="C16" s="74" t="s">
        <v>147</v>
      </c>
      <c r="D16" s="141">
        <v>20000</v>
      </c>
      <c r="E16" s="141">
        <v>20000</v>
      </c>
      <c r="F16" s="141">
        <v>20000</v>
      </c>
      <c r="G16" s="141">
        <v>0</v>
      </c>
    </row>
    <row r="17" spans="1:7" ht="32.25" customHeight="1">
      <c r="A17" s="99"/>
      <c r="B17" s="105">
        <v>75412</v>
      </c>
      <c r="C17" s="74" t="s">
        <v>160</v>
      </c>
      <c r="D17" s="141">
        <v>90000</v>
      </c>
      <c r="E17" s="141">
        <v>90000</v>
      </c>
      <c r="F17" s="141">
        <v>0</v>
      </c>
      <c r="G17" s="141">
        <v>90000</v>
      </c>
    </row>
    <row r="18" spans="1:7" ht="33.75" customHeight="1">
      <c r="A18" s="105"/>
      <c r="B18" s="105">
        <v>75412</v>
      </c>
      <c r="C18" s="88" t="s">
        <v>161</v>
      </c>
      <c r="D18" s="141">
        <v>75000</v>
      </c>
      <c r="E18" s="141">
        <v>75000</v>
      </c>
      <c r="F18" s="141">
        <v>0</v>
      </c>
      <c r="G18" s="141">
        <v>75000</v>
      </c>
    </row>
    <row r="19" spans="1:7" ht="33" customHeight="1">
      <c r="A19" s="105"/>
      <c r="B19" s="105">
        <v>75412</v>
      </c>
      <c r="C19" s="74" t="s">
        <v>163</v>
      </c>
      <c r="D19" s="141">
        <v>10000</v>
      </c>
      <c r="E19" s="141">
        <v>10000</v>
      </c>
      <c r="F19" s="141">
        <v>10000</v>
      </c>
      <c r="G19" s="141">
        <v>0</v>
      </c>
    </row>
    <row r="20" spans="1:7" ht="36" customHeight="1">
      <c r="A20" s="105"/>
      <c r="B20" s="105">
        <v>75412</v>
      </c>
      <c r="C20" s="74" t="s">
        <v>164</v>
      </c>
      <c r="D20" s="141">
        <v>35000</v>
      </c>
      <c r="E20" s="141">
        <v>35000</v>
      </c>
      <c r="F20" s="141">
        <v>0</v>
      </c>
      <c r="G20" s="141">
        <v>35000</v>
      </c>
    </row>
    <row r="21" spans="1:7" ht="32.25" customHeight="1">
      <c r="A21" s="99">
        <v>900</v>
      </c>
      <c r="B21" s="99"/>
      <c r="C21" s="73" t="s">
        <v>148</v>
      </c>
      <c r="D21" s="101">
        <f>SUM(D22:D28)</f>
        <v>65862</v>
      </c>
      <c r="E21" s="101">
        <f>SUM(E22:E28)</f>
        <v>65862</v>
      </c>
      <c r="F21" s="101">
        <f>SUM(F22:F28)</f>
        <v>65862</v>
      </c>
      <c r="G21" s="101">
        <f>SUM(G22:G28)</f>
        <v>0</v>
      </c>
    </row>
    <row r="22" spans="1:7" ht="32.25" customHeight="1">
      <c r="A22" s="105"/>
      <c r="B22" s="105">
        <v>90005</v>
      </c>
      <c r="C22" s="88" t="s">
        <v>151</v>
      </c>
      <c r="D22" s="141">
        <v>5862</v>
      </c>
      <c r="E22" s="141">
        <v>5862</v>
      </c>
      <c r="F22" s="141">
        <v>5862</v>
      </c>
      <c r="G22" s="141">
        <v>0</v>
      </c>
    </row>
    <row r="23" spans="1:7" ht="23.25" customHeight="1">
      <c r="A23" s="105"/>
      <c r="B23" s="105">
        <v>90015</v>
      </c>
      <c r="C23" s="74" t="s">
        <v>153</v>
      </c>
      <c r="D23" s="141">
        <v>10000</v>
      </c>
      <c r="E23" s="141">
        <v>10000</v>
      </c>
      <c r="F23" s="141">
        <v>10000</v>
      </c>
      <c r="G23" s="141">
        <v>0</v>
      </c>
    </row>
    <row r="24" spans="1:7" ht="23.25" customHeight="1">
      <c r="A24" s="105"/>
      <c r="B24" s="105">
        <v>90015</v>
      </c>
      <c r="C24" s="88" t="s">
        <v>154</v>
      </c>
      <c r="D24" s="141">
        <v>10000</v>
      </c>
      <c r="E24" s="141">
        <v>10000</v>
      </c>
      <c r="F24" s="141">
        <v>10000</v>
      </c>
      <c r="G24" s="141">
        <v>0</v>
      </c>
    </row>
    <row r="25" spans="1:7" ht="23.25" customHeight="1">
      <c r="A25" s="105"/>
      <c r="B25" s="105">
        <v>90015</v>
      </c>
      <c r="C25" s="88" t="s">
        <v>155</v>
      </c>
      <c r="D25" s="141">
        <v>10000</v>
      </c>
      <c r="E25" s="141">
        <v>10000</v>
      </c>
      <c r="F25" s="141">
        <v>10000</v>
      </c>
      <c r="G25" s="141">
        <v>0</v>
      </c>
    </row>
    <row r="26" spans="1:7" ht="23.25" customHeight="1">
      <c r="A26" s="105"/>
      <c r="B26" s="105">
        <v>90015</v>
      </c>
      <c r="C26" s="74" t="s">
        <v>156</v>
      </c>
      <c r="D26" s="141">
        <v>10000</v>
      </c>
      <c r="E26" s="141">
        <v>10000</v>
      </c>
      <c r="F26" s="141">
        <v>10000</v>
      </c>
      <c r="G26" s="141">
        <v>0</v>
      </c>
    </row>
    <row r="27" spans="1:7" ht="23.25" customHeight="1">
      <c r="A27" s="105"/>
      <c r="B27" s="105">
        <v>90015</v>
      </c>
      <c r="C27" s="74" t="s">
        <v>157</v>
      </c>
      <c r="D27" s="141">
        <v>10000</v>
      </c>
      <c r="E27" s="141">
        <v>10000</v>
      </c>
      <c r="F27" s="141">
        <v>10000</v>
      </c>
      <c r="G27" s="141">
        <v>0</v>
      </c>
    </row>
    <row r="28" spans="1:7" ht="23.25" customHeight="1">
      <c r="A28" s="105"/>
      <c r="B28" s="105">
        <v>90015</v>
      </c>
      <c r="C28" s="74" t="s">
        <v>158</v>
      </c>
      <c r="D28" s="141">
        <v>10000</v>
      </c>
      <c r="E28" s="141">
        <v>10000</v>
      </c>
      <c r="F28" s="141">
        <v>10000</v>
      </c>
      <c r="G28" s="141">
        <v>0</v>
      </c>
    </row>
    <row r="29" spans="1:7" ht="19.5" customHeight="1">
      <c r="A29" s="99">
        <v>926</v>
      </c>
      <c r="B29" s="107"/>
      <c r="C29" s="73" t="s">
        <v>117</v>
      </c>
      <c r="D29" s="101">
        <f>SUM(D30:D31)</f>
        <v>54250</v>
      </c>
      <c r="E29" s="101">
        <f>SUM(E30:E31)</f>
        <v>54250</v>
      </c>
      <c r="F29" s="101">
        <f>SUM(F30:F31)</f>
        <v>0</v>
      </c>
      <c r="G29" s="101">
        <f>SUM(G30:G31)</f>
        <v>54250</v>
      </c>
    </row>
    <row r="30" spans="1:7" ht="32.25" customHeight="1">
      <c r="A30" s="146"/>
      <c r="B30" s="124">
        <v>92601</v>
      </c>
      <c r="C30" s="88" t="s">
        <v>142</v>
      </c>
      <c r="D30" s="41">
        <v>44250</v>
      </c>
      <c r="E30" s="41">
        <v>44250</v>
      </c>
      <c r="F30" s="41">
        <v>0</v>
      </c>
      <c r="G30" s="41">
        <v>44250</v>
      </c>
    </row>
    <row r="31" spans="1:7" ht="32.25" customHeight="1">
      <c r="A31" s="146"/>
      <c r="B31" s="124">
        <v>92695</v>
      </c>
      <c r="C31" s="88" t="s">
        <v>138</v>
      </c>
      <c r="D31" s="41">
        <v>10000</v>
      </c>
      <c r="E31" s="41">
        <v>10000</v>
      </c>
      <c r="F31" s="41">
        <v>0</v>
      </c>
      <c r="G31" s="41">
        <v>10000</v>
      </c>
    </row>
    <row r="32" spans="1:7" ht="12.75">
      <c r="A32" s="118"/>
      <c r="B32" s="119"/>
      <c r="C32" s="116" t="s">
        <v>1</v>
      </c>
      <c r="D32" s="101">
        <f>SUM(D8,D11,D13,D21,D29)</f>
        <v>724384</v>
      </c>
      <c r="E32" s="101">
        <f>SUM(E8,E11,E13,E21,E29)</f>
        <v>724384</v>
      </c>
      <c r="F32" s="101">
        <f>SUM(F8,F11,F13,F21,F29)</f>
        <v>290862</v>
      </c>
      <c r="G32" s="101">
        <f>SUM(G8,G11,G13,G21,G29)</f>
        <v>433522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H1" sqref="H1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49.00390625" style="0" customWidth="1"/>
    <col min="4" max="4" width="17.28125" style="0" customWidth="1"/>
    <col min="5" max="5" width="14.140625" style="0" customWidth="1"/>
    <col min="6" max="6" width="15.0039062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4.00390625" style="0" customWidth="1"/>
  </cols>
  <sheetData>
    <row r="1" spans="4:8" ht="12.75">
      <c r="D1" s="1"/>
      <c r="E1" s="1"/>
      <c r="F1" s="1"/>
      <c r="G1" s="1"/>
      <c r="H1" s="2" t="s">
        <v>250</v>
      </c>
    </row>
    <row r="2" spans="4:8" ht="12.75">
      <c r="D2" s="1"/>
      <c r="E2" s="1"/>
      <c r="F2" s="1"/>
      <c r="G2" s="1"/>
      <c r="H2" s="2" t="s">
        <v>218</v>
      </c>
    </row>
    <row r="3" spans="3:6" ht="18" hidden="1">
      <c r="C3" s="3" t="s">
        <v>18</v>
      </c>
      <c r="D3" s="3"/>
      <c r="E3" s="3"/>
      <c r="F3" s="3"/>
    </row>
    <row r="4" ht="12.75">
      <c r="C4" t="s">
        <v>24</v>
      </c>
    </row>
    <row r="5" spans="1:8" ht="18.75" customHeight="1">
      <c r="A5" s="4"/>
      <c r="B5" s="4"/>
      <c r="C5" s="4"/>
      <c r="D5" s="195" t="s">
        <v>173</v>
      </c>
      <c r="E5" s="196"/>
      <c r="F5" s="196"/>
      <c r="G5" s="196"/>
      <c r="H5" s="197"/>
    </row>
    <row r="6" spans="1:8" ht="17.25" customHeight="1">
      <c r="A6" s="193" t="s">
        <v>0</v>
      </c>
      <c r="B6" s="193" t="s">
        <v>3</v>
      </c>
      <c r="C6" s="193" t="s">
        <v>5</v>
      </c>
      <c r="D6" s="195" t="s">
        <v>1</v>
      </c>
      <c r="E6" s="196"/>
      <c r="F6" s="197"/>
      <c r="G6" s="216" t="s">
        <v>19</v>
      </c>
      <c r="H6" s="217"/>
    </row>
    <row r="7" spans="1:8" ht="12.75">
      <c r="A7" s="193"/>
      <c r="B7" s="193"/>
      <c r="C7" s="193"/>
      <c r="D7" s="201"/>
      <c r="E7" s="202"/>
      <c r="F7" s="203"/>
      <c r="G7" s="207" t="s">
        <v>2</v>
      </c>
      <c r="H7" s="220" t="s">
        <v>4</v>
      </c>
    </row>
    <row r="8" spans="1:8" ht="23.25" customHeight="1">
      <c r="A8" s="5"/>
      <c r="B8" s="5"/>
      <c r="C8" s="6"/>
      <c r="D8" s="7" t="s">
        <v>20</v>
      </c>
      <c r="E8" s="7" t="s">
        <v>21</v>
      </c>
      <c r="F8" s="7" t="s">
        <v>22</v>
      </c>
      <c r="G8" s="219"/>
      <c r="H8" s="221"/>
    </row>
    <row r="9" spans="1:8" ht="12" customHeight="1">
      <c r="A9" s="161">
        <v>1</v>
      </c>
      <c r="B9" s="161">
        <v>2</v>
      </c>
      <c r="C9" s="161">
        <v>3</v>
      </c>
      <c r="D9" s="218">
        <v>4</v>
      </c>
      <c r="E9" s="218"/>
      <c r="F9" s="218"/>
      <c r="G9" s="161">
        <v>5</v>
      </c>
      <c r="H9" s="161">
        <v>6</v>
      </c>
    </row>
    <row r="10" spans="1:10" s="62" customFormat="1" ht="18" customHeight="1">
      <c r="A10" s="99">
        <v>750</v>
      </c>
      <c r="B10" s="107"/>
      <c r="C10" s="107" t="s">
        <v>242</v>
      </c>
      <c r="D10" s="147">
        <v>5557088</v>
      </c>
      <c r="E10" s="147">
        <v>3950</v>
      </c>
      <c r="F10" s="147">
        <f>D10+E10</f>
        <v>5561038</v>
      </c>
      <c r="G10" s="147">
        <v>5561038</v>
      </c>
      <c r="H10" s="147">
        <v>0</v>
      </c>
      <c r="I10" s="184"/>
      <c r="J10" s="184"/>
    </row>
    <row r="11" spans="1:10" s="9" customFormat="1" ht="18" customHeight="1">
      <c r="A11" s="152"/>
      <c r="B11" s="152" t="s">
        <v>243</v>
      </c>
      <c r="C11" s="88" t="s">
        <v>189</v>
      </c>
      <c r="D11" s="154">
        <v>465139</v>
      </c>
      <c r="E11" s="154">
        <v>3950</v>
      </c>
      <c r="F11" s="154">
        <f>D11+E11</f>
        <v>469089</v>
      </c>
      <c r="G11" s="154">
        <v>3950</v>
      </c>
      <c r="H11" s="154">
        <v>0</v>
      </c>
      <c r="I11" s="183"/>
      <c r="J11" s="183"/>
    </row>
    <row r="12" spans="1:10" s="62" customFormat="1" ht="18" customHeight="1">
      <c r="A12" s="160" t="s">
        <v>244</v>
      </c>
      <c r="B12" s="160"/>
      <c r="C12" s="145" t="s">
        <v>245</v>
      </c>
      <c r="D12" s="139">
        <v>191080</v>
      </c>
      <c r="E12" s="139">
        <v>-3950</v>
      </c>
      <c r="F12" s="139">
        <f>D12+E12</f>
        <v>187130</v>
      </c>
      <c r="G12" s="139">
        <v>187130</v>
      </c>
      <c r="H12" s="139">
        <v>0</v>
      </c>
      <c r="I12" s="184"/>
      <c r="J12" s="184"/>
    </row>
    <row r="13" spans="1:10" s="9" customFormat="1" ht="18" customHeight="1">
      <c r="A13" s="152"/>
      <c r="B13" s="152" t="s">
        <v>246</v>
      </c>
      <c r="C13" s="88" t="s">
        <v>247</v>
      </c>
      <c r="D13" s="154">
        <v>180080</v>
      </c>
      <c r="E13" s="154">
        <v>-3950</v>
      </c>
      <c r="F13" s="154">
        <f>D13+E13</f>
        <v>176130</v>
      </c>
      <c r="G13" s="154">
        <v>-3950</v>
      </c>
      <c r="H13" s="154">
        <v>0</v>
      </c>
      <c r="I13" s="183"/>
      <c r="J13" s="183"/>
    </row>
    <row r="14" spans="1:10" s="62" customFormat="1" ht="18" customHeight="1">
      <c r="A14" s="160" t="s">
        <v>187</v>
      </c>
      <c r="B14" s="160"/>
      <c r="C14" s="145" t="s">
        <v>188</v>
      </c>
      <c r="D14" s="139">
        <v>1773017</v>
      </c>
      <c r="E14" s="139">
        <v>30198</v>
      </c>
      <c r="F14" s="139">
        <f>SUM(D14:E14)</f>
        <v>1803215</v>
      </c>
      <c r="G14" s="139">
        <v>1803215</v>
      </c>
      <c r="H14" s="139">
        <v>0</v>
      </c>
      <c r="I14" s="184"/>
      <c r="J14" s="184"/>
    </row>
    <row r="15" spans="1:10" s="9" customFormat="1" ht="18" customHeight="1">
      <c r="A15" s="152"/>
      <c r="B15" s="152" t="s">
        <v>233</v>
      </c>
      <c r="C15" s="88" t="s">
        <v>234</v>
      </c>
      <c r="D15" s="154">
        <v>34000</v>
      </c>
      <c r="E15" s="154">
        <v>2046</v>
      </c>
      <c r="F15" s="154">
        <f>D15+E15</f>
        <v>36046</v>
      </c>
      <c r="G15" s="154">
        <v>2046</v>
      </c>
      <c r="H15" s="154">
        <v>0</v>
      </c>
      <c r="I15" s="183"/>
      <c r="J15" s="183"/>
    </row>
    <row r="16" spans="1:10" s="62" customFormat="1" ht="23.25" customHeight="1">
      <c r="A16" s="160"/>
      <c r="B16" s="152" t="s">
        <v>235</v>
      </c>
      <c r="C16" s="88" t="s">
        <v>189</v>
      </c>
      <c r="D16" s="154">
        <v>381894</v>
      </c>
      <c r="E16" s="154">
        <v>28152</v>
      </c>
      <c r="F16" s="154">
        <f aca="true" t="shared" si="0" ref="F16:F23">SUM(D16:E16)</f>
        <v>410046</v>
      </c>
      <c r="G16" s="154">
        <v>28152</v>
      </c>
      <c r="H16" s="154">
        <v>0</v>
      </c>
      <c r="I16" s="158"/>
      <c r="J16" s="158"/>
    </row>
    <row r="17" spans="1:10" s="62" customFormat="1" ht="30.75" customHeight="1">
      <c r="A17" s="160" t="s">
        <v>236</v>
      </c>
      <c r="B17" s="160"/>
      <c r="C17" s="145" t="s">
        <v>231</v>
      </c>
      <c r="D17" s="139">
        <v>1116800</v>
      </c>
      <c r="E17" s="139">
        <v>240000</v>
      </c>
      <c r="F17" s="139">
        <f>D17+E17</f>
        <v>1356800</v>
      </c>
      <c r="G17" s="139">
        <v>1356800</v>
      </c>
      <c r="H17" s="139">
        <v>0</v>
      </c>
      <c r="I17" s="158"/>
      <c r="J17" s="158"/>
    </row>
    <row r="18" spans="1:10" s="62" customFormat="1" ht="23.25" customHeight="1">
      <c r="A18" s="160"/>
      <c r="B18" s="152" t="s">
        <v>237</v>
      </c>
      <c r="C18" s="88" t="s">
        <v>189</v>
      </c>
      <c r="D18" s="154">
        <v>1116800</v>
      </c>
      <c r="E18" s="154">
        <v>240000</v>
      </c>
      <c r="F18" s="154">
        <f>D18+E18</f>
        <v>1356800</v>
      </c>
      <c r="G18" s="154">
        <v>240000</v>
      </c>
      <c r="H18" s="154">
        <v>0</v>
      </c>
      <c r="I18" s="158"/>
      <c r="J18" s="158"/>
    </row>
    <row r="19" spans="1:10" s="62" customFormat="1" ht="18" customHeight="1">
      <c r="A19" s="160" t="s">
        <v>207</v>
      </c>
      <c r="B19" s="160"/>
      <c r="C19" s="145" t="s">
        <v>208</v>
      </c>
      <c r="D19" s="139">
        <v>4575089</v>
      </c>
      <c r="E19" s="139">
        <v>47</v>
      </c>
      <c r="F19" s="139">
        <f t="shared" si="0"/>
        <v>4575136</v>
      </c>
      <c r="G19" s="139">
        <v>4575136</v>
      </c>
      <c r="H19" s="139">
        <v>0</v>
      </c>
      <c r="I19" s="158"/>
      <c r="J19" s="158"/>
    </row>
    <row r="20" spans="1:10" s="62" customFormat="1" ht="18" customHeight="1">
      <c r="A20" s="160"/>
      <c r="B20" s="152" t="s">
        <v>238</v>
      </c>
      <c r="C20" s="88" t="s">
        <v>239</v>
      </c>
      <c r="D20" s="154">
        <v>119</v>
      </c>
      <c r="E20" s="154">
        <v>47</v>
      </c>
      <c r="F20" s="154">
        <f>SUM(D20:E20)</f>
        <v>166</v>
      </c>
      <c r="G20" s="154">
        <v>47</v>
      </c>
      <c r="H20" s="154">
        <v>0</v>
      </c>
      <c r="I20" s="158"/>
      <c r="J20" s="158"/>
    </row>
    <row r="21" spans="1:10" s="62" customFormat="1" ht="27.75" customHeight="1">
      <c r="A21" s="160" t="s">
        <v>209</v>
      </c>
      <c r="B21" s="160"/>
      <c r="C21" s="145" t="s">
        <v>210</v>
      </c>
      <c r="D21" s="139">
        <v>1727805</v>
      </c>
      <c r="E21" s="139">
        <v>0</v>
      </c>
      <c r="F21" s="139">
        <f t="shared" si="0"/>
        <v>1727805</v>
      </c>
      <c r="G21" s="139">
        <v>1727805</v>
      </c>
      <c r="H21" s="139">
        <v>0</v>
      </c>
      <c r="I21" s="158"/>
      <c r="J21" s="158"/>
    </row>
    <row r="22" spans="1:10" s="62" customFormat="1" ht="22.5" customHeight="1">
      <c r="A22" s="160"/>
      <c r="B22" s="152" t="s">
        <v>240</v>
      </c>
      <c r="C22" s="88" t="s">
        <v>241</v>
      </c>
      <c r="D22" s="154">
        <v>34510</v>
      </c>
      <c r="E22" s="154">
        <v>9995</v>
      </c>
      <c r="F22" s="154">
        <f t="shared" si="0"/>
        <v>44505</v>
      </c>
      <c r="G22" s="154">
        <v>9995</v>
      </c>
      <c r="H22" s="154">
        <v>0</v>
      </c>
      <c r="I22" s="158"/>
      <c r="J22" s="158"/>
    </row>
    <row r="23" spans="1:10" s="62" customFormat="1" ht="22.5" customHeight="1">
      <c r="A23" s="160"/>
      <c r="B23" s="152" t="s">
        <v>211</v>
      </c>
      <c r="C23" s="88" t="s">
        <v>212</v>
      </c>
      <c r="D23" s="154">
        <v>1132791</v>
      </c>
      <c r="E23" s="154">
        <v>-9995</v>
      </c>
      <c r="F23" s="154">
        <f t="shared" si="0"/>
        <v>1122796</v>
      </c>
      <c r="G23" s="154">
        <v>-9995</v>
      </c>
      <c r="H23" s="154">
        <v>0</v>
      </c>
      <c r="I23" s="158"/>
      <c r="J23" s="158"/>
    </row>
    <row r="24" spans="1:10" ht="21" customHeight="1">
      <c r="A24" s="215" t="s">
        <v>17</v>
      </c>
      <c r="B24" s="215"/>
      <c r="C24" s="215"/>
      <c r="D24" s="155">
        <v>41689923.54</v>
      </c>
      <c r="E24" s="155">
        <f>E10+E12+E14+E17+E19+E21</f>
        <v>270245</v>
      </c>
      <c r="F24" s="155">
        <f>D24+E24</f>
        <v>41960168.54</v>
      </c>
      <c r="G24" s="139">
        <v>36168451.53</v>
      </c>
      <c r="H24" s="139">
        <v>5791717.01</v>
      </c>
      <c r="I24" s="158"/>
      <c r="J24" s="158"/>
    </row>
    <row r="25" spans="1:8" ht="12.75">
      <c r="A25" s="56"/>
      <c r="B25" s="56"/>
      <c r="C25" s="56"/>
      <c r="D25" s="57"/>
      <c r="E25" s="57"/>
      <c r="F25" s="57"/>
      <c r="G25" s="57"/>
      <c r="H25" s="57"/>
    </row>
    <row r="26" spans="1:8" ht="12.75">
      <c r="A26" s="56"/>
      <c r="B26" s="56"/>
      <c r="C26" s="56"/>
      <c r="D26" s="57"/>
      <c r="E26" s="57"/>
      <c r="F26" s="57"/>
      <c r="G26" s="57"/>
      <c r="H26" s="57"/>
    </row>
    <row r="27" spans="1:8" ht="12.75">
      <c r="A27" s="56"/>
      <c r="B27" s="56"/>
      <c r="C27" s="56"/>
      <c r="D27" s="57"/>
      <c r="E27" s="57"/>
      <c r="F27" s="57"/>
      <c r="G27" s="57"/>
      <c r="H27" s="57"/>
    </row>
    <row r="29" ht="12.75">
      <c r="A29" s="19"/>
    </row>
    <row r="30" ht="12.75">
      <c r="A30" s="27"/>
    </row>
  </sheetData>
  <sheetProtection/>
  <mergeCells count="10">
    <mergeCell ref="D5:H5"/>
    <mergeCell ref="C6:C7"/>
    <mergeCell ref="B6:B7"/>
    <mergeCell ref="A6:A7"/>
    <mergeCell ref="A24:C24"/>
    <mergeCell ref="G6:H6"/>
    <mergeCell ref="D6:F7"/>
    <mergeCell ref="D9:F9"/>
    <mergeCell ref="G7:G8"/>
    <mergeCell ref="H7:H8"/>
  </mergeCells>
  <printOptions/>
  <pageMargins left="0.3937007874015748" right="0.0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SheetLayoutView="100" workbookViewId="0" topLeftCell="A22">
      <selection activeCell="N1" sqref="N1"/>
    </sheetView>
  </sheetViews>
  <sheetFormatPr defaultColWidth="9.140625" defaultRowHeight="12.75"/>
  <cols>
    <col min="1" max="1" width="4.140625" style="0" customWidth="1"/>
    <col min="2" max="2" width="6.7109375" style="0" customWidth="1"/>
    <col min="3" max="3" width="28.7109375" style="0" customWidth="1"/>
    <col min="4" max="4" width="13.421875" style="0" customWidth="1"/>
    <col min="5" max="5" width="12.421875" style="0" customWidth="1"/>
    <col min="6" max="6" width="13.8515625" style="0" customWidth="1"/>
    <col min="7" max="7" width="13.7109375" style="0" customWidth="1"/>
    <col min="8" max="8" width="13.57421875" style="0" customWidth="1"/>
    <col min="9" max="9" width="13.00390625" style="0" customWidth="1"/>
    <col min="10" max="10" width="12.140625" style="0" customWidth="1"/>
    <col min="11" max="11" width="12.7109375" style="0" customWidth="1"/>
    <col min="12" max="12" width="10.28125" style="0" bestFit="1" customWidth="1"/>
    <col min="13" max="13" width="8.28125" style="0" customWidth="1"/>
    <col min="14" max="14" width="10.140625" style="0" customWidth="1"/>
  </cols>
  <sheetData>
    <row r="1" spans="1:14" ht="14.25" customHeight="1">
      <c r="A1" s="11"/>
      <c r="B1" s="12"/>
      <c r="C1" s="12"/>
      <c r="D1" s="12"/>
      <c r="E1" s="12"/>
      <c r="F1" s="12"/>
      <c r="G1" s="13"/>
      <c r="H1" s="14"/>
      <c r="I1" s="15"/>
      <c r="J1" s="16"/>
      <c r="K1" s="16"/>
      <c r="L1" s="16"/>
      <c r="M1" s="17"/>
      <c r="N1" s="2" t="s">
        <v>251</v>
      </c>
    </row>
    <row r="2" spans="1:14" ht="15.75" customHeight="1">
      <c r="A2" s="11"/>
      <c r="B2" s="12"/>
      <c r="C2" s="12"/>
      <c r="D2" s="12"/>
      <c r="E2" s="12"/>
      <c r="F2" s="12"/>
      <c r="G2" s="15"/>
      <c r="H2" s="14"/>
      <c r="I2" s="15"/>
      <c r="J2" s="16"/>
      <c r="K2" s="16"/>
      <c r="L2" s="16"/>
      <c r="M2" s="17"/>
      <c r="N2" s="2" t="s">
        <v>218</v>
      </c>
    </row>
    <row r="3" spans="1:10" ht="17.25" customHeight="1">
      <c r="A3" s="20"/>
      <c r="B3" s="20"/>
      <c r="C3" s="20"/>
      <c r="D3" s="20"/>
      <c r="E3" s="20"/>
      <c r="F3" s="20"/>
      <c r="G3" s="21" t="s">
        <v>15</v>
      </c>
      <c r="H3" s="19"/>
      <c r="I3" s="22"/>
      <c r="J3" s="23"/>
    </row>
    <row r="4" spans="1:14" ht="12.75">
      <c r="A4" s="222" t="s">
        <v>0</v>
      </c>
      <c r="B4" s="222" t="s">
        <v>3</v>
      </c>
      <c r="C4" s="222" t="s">
        <v>5</v>
      </c>
      <c r="D4" s="229" t="s">
        <v>1</v>
      </c>
      <c r="E4" s="230"/>
      <c r="F4" s="231"/>
      <c r="G4" s="222" t="s">
        <v>8</v>
      </c>
      <c r="H4" s="224" t="s">
        <v>6</v>
      </c>
      <c r="I4" s="225"/>
      <c r="J4" s="222" t="s">
        <v>9</v>
      </c>
      <c r="K4" s="222" t="s">
        <v>10</v>
      </c>
      <c r="L4" s="222" t="s">
        <v>12</v>
      </c>
      <c r="M4" s="222" t="s">
        <v>13</v>
      </c>
      <c r="N4" s="222" t="s">
        <v>14</v>
      </c>
    </row>
    <row r="5" spans="1:14" ht="57.75" customHeight="1">
      <c r="A5" s="223"/>
      <c r="B5" s="223"/>
      <c r="C5" s="223"/>
      <c r="D5" s="232"/>
      <c r="E5" s="233"/>
      <c r="F5" s="234"/>
      <c r="G5" s="223"/>
      <c r="H5" s="25" t="s">
        <v>16</v>
      </c>
      <c r="I5" s="25" t="s">
        <v>11</v>
      </c>
      <c r="J5" s="223"/>
      <c r="K5" s="223"/>
      <c r="L5" s="223"/>
      <c r="M5" s="223"/>
      <c r="N5" s="223"/>
    </row>
    <row r="6" spans="1:14" ht="16.5" customHeight="1">
      <c r="A6" s="24"/>
      <c r="B6" s="24"/>
      <c r="C6" s="24"/>
      <c r="D6" s="24" t="s">
        <v>20</v>
      </c>
      <c r="E6" s="24" t="s">
        <v>21</v>
      </c>
      <c r="F6" s="24" t="s">
        <v>23</v>
      </c>
      <c r="G6" s="24"/>
      <c r="H6" s="24"/>
      <c r="I6" s="24"/>
      <c r="J6" s="24"/>
      <c r="K6" s="24"/>
      <c r="L6" s="24"/>
      <c r="M6" s="24"/>
      <c r="N6" s="24"/>
    </row>
    <row r="7" spans="1:14" ht="13.5" customHeight="1">
      <c r="A7" s="187">
        <v>1</v>
      </c>
      <c r="B7" s="187">
        <v>2</v>
      </c>
      <c r="C7" s="187">
        <v>3</v>
      </c>
      <c r="D7" s="235">
        <v>4</v>
      </c>
      <c r="E7" s="235"/>
      <c r="F7" s="235"/>
      <c r="G7" s="187">
        <v>5</v>
      </c>
      <c r="H7" s="187">
        <v>6</v>
      </c>
      <c r="I7" s="187">
        <v>7</v>
      </c>
      <c r="J7" s="187">
        <v>8</v>
      </c>
      <c r="K7" s="187">
        <v>9</v>
      </c>
      <c r="L7" s="187">
        <v>10</v>
      </c>
      <c r="M7" s="187">
        <v>11</v>
      </c>
      <c r="N7" s="187">
        <v>0</v>
      </c>
    </row>
    <row r="8" spans="1:14" ht="27" customHeight="1">
      <c r="A8" s="100">
        <v>750</v>
      </c>
      <c r="B8" s="100"/>
      <c r="C8" s="177" t="s">
        <v>242</v>
      </c>
      <c r="D8" s="189">
        <v>5557088</v>
      </c>
      <c r="E8" s="189">
        <v>3950</v>
      </c>
      <c r="F8" s="189">
        <f>D8+E8</f>
        <v>5561038</v>
      </c>
      <c r="G8" s="189">
        <v>5117150</v>
      </c>
      <c r="H8" s="189">
        <v>4017847</v>
      </c>
      <c r="I8" s="189">
        <v>1099303</v>
      </c>
      <c r="J8" s="189">
        <v>198774</v>
      </c>
      <c r="K8" s="189">
        <v>245114</v>
      </c>
      <c r="L8" s="189">
        <v>0</v>
      </c>
      <c r="M8" s="189">
        <v>0</v>
      </c>
      <c r="N8" s="189">
        <v>0</v>
      </c>
    </row>
    <row r="9" spans="1:14" ht="27" customHeight="1">
      <c r="A9" s="188"/>
      <c r="B9" s="188">
        <v>75095</v>
      </c>
      <c r="C9" s="192" t="s">
        <v>189</v>
      </c>
      <c r="D9" s="190">
        <v>465139</v>
      </c>
      <c r="E9" s="190">
        <v>3950</v>
      </c>
      <c r="F9" s="190">
        <f>D9+E9</f>
        <v>469089</v>
      </c>
      <c r="G9" s="190">
        <v>3950</v>
      </c>
      <c r="H9" s="190">
        <v>0</v>
      </c>
      <c r="I9" s="190">
        <v>3950</v>
      </c>
      <c r="J9" s="190">
        <v>0</v>
      </c>
      <c r="K9" s="190">
        <v>0</v>
      </c>
      <c r="L9" s="190">
        <v>0</v>
      </c>
      <c r="M9" s="190">
        <v>0</v>
      </c>
      <c r="N9" s="190">
        <v>0</v>
      </c>
    </row>
    <row r="10" spans="1:14" ht="27" customHeight="1">
      <c r="A10" s="100">
        <v>758</v>
      </c>
      <c r="B10" s="100"/>
      <c r="C10" s="177" t="s">
        <v>245</v>
      </c>
      <c r="D10" s="189">
        <v>191080</v>
      </c>
      <c r="E10" s="189">
        <v>-3950</v>
      </c>
      <c r="F10" s="189">
        <f>D10+E10</f>
        <v>187130</v>
      </c>
      <c r="G10" s="189">
        <v>187130</v>
      </c>
      <c r="H10" s="189">
        <v>0</v>
      </c>
      <c r="I10" s="189">
        <v>187130</v>
      </c>
      <c r="J10" s="189">
        <v>0</v>
      </c>
      <c r="K10" s="189">
        <v>0</v>
      </c>
      <c r="L10" s="189">
        <v>0</v>
      </c>
      <c r="M10" s="189">
        <v>0</v>
      </c>
      <c r="N10" s="189">
        <v>0</v>
      </c>
    </row>
    <row r="11" spans="1:14" ht="24" customHeight="1">
      <c r="A11" s="188"/>
      <c r="B11" s="188">
        <v>75818</v>
      </c>
      <c r="C11" s="192" t="s">
        <v>248</v>
      </c>
      <c r="D11" s="190">
        <v>180080</v>
      </c>
      <c r="E11" s="190">
        <v>-3950</v>
      </c>
      <c r="F11" s="190">
        <f>D11+E11</f>
        <v>176130</v>
      </c>
      <c r="G11" s="190">
        <v>-3950</v>
      </c>
      <c r="H11" s="190">
        <v>0</v>
      </c>
      <c r="I11" s="190">
        <v>-3950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</row>
    <row r="12" spans="1:14" s="62" customFormat="1" ht="21.75" customHeight="1">
      <c r="A12" s="160" t="s">
        <v>187</v>
      </c>
      <c r="B12" s="160"/>
      <c r="C12" s="145" t="s">
        <v>188</v>
      </c>
      <c r="D12" s="191">
        <v>1773017</v>
      </c>
      <c r="E12" s="191">
        <v>30198</v>
      </c>
      <c r="F12" s="191">
        <f aca="true" t="shared" si="0" ref="F12:F21">D12+E12</f>
        <v>1803215</v>
      </c>
      <c r="G12" s="191">
        <v>673087</v>
      </c>
      <c r="H12" s="185">
        <v>568143</v>
      </c>
      <c r="I12" s="185">
        <v>104944</v>
      </c>
      <c r="J12" s="185">
        <v>0</v>
      </c>
      <c r="K12" s="185">
        <v>1130128</v>
      </c>
      <c r="L12" s="185">
        <v>0</v>
      </c>
      <c r="M12" s="185">
        <v>0</v>
      </c>
      <c r="N12" s="185">
        <v>0</v>
      </c>
    </row>
    <row r="13" spans="1:14" s="62" customFormat="1" ht="30" customHeight="1">
      <c r="A13" s="152"/>
      <c r="B13" s="152" t="s">
        <v>233</v>
      </c>
      <c r="C13" s="88" t="s">
        <v>234</v>
      </c>
      <c r="D13" s="180">
        <v>34000</v>
      </c>
      <c r="E13" s="180">
        <v>2046</v>
      </c>
      <c r="F13" s="186">
        <f t="shared" si="0"/>
        <v>36046</v>
      </c>
      <c r="G13" s="186">
        <v>0</v>
      </c>
      <c r="H13" s="180">
        <v>0</v>
      </c>
      <c r="I13" s="180">
        <v>0</v>
      </c>
      <c r="J13" s="180">
        <v>0</v>
      </c>
      <c r="K13" s="180">
        <v>2046</v>
      </c>
      <c r="L13" s="180">
        <v>0</v>
      </c>
      <c r="M13" s="180">
        <v>0</v>
      </c>
      <c r="N13" s="180">
        <v>0</v>
      </c>
    </row>
    <row r="14" spans="1:14" s="62" customFormat="1" ht="23.25" customHeight="1">
      <c r="A14" s="160"/>
      <c r="B14" s="152" t="s">
        <v>235</v>
      </c>
      <c r="C14" s="88" t="s">
        <v>189</v>
      </c>
      <c r="D14" s="127">
        <v>381894</v>
      </c>
      <c r="E14" s="127">
        <v>28152</v>
      </c>
      <c r="F14" s="127">
        <f t="shared" si="0"/>
        <v>410046</v>
      </c>
      <c r="G14" s="127">
        <v>552</v>
      </c>
      <c r="H14" s="127">
        <v>0</v>
      </c>
      <c r="I14" s="127">
        <v>0</v>
      </c>
      <c r="J14" s="127">
        <v>0</v>
      </c>
      <c r="K14" s="127">
        <v>27600</v>
      </c>
      <c r="L14" s="127">
        <v>0</v>
      </c>
      <c r="M14" s="127">
        <v>0</v>
      </c>
      <c r="N14" s="127">
        <v>0</v>
      </c>
    </row>
    <row r="15" spans="1:14" s="62" customFormat="1" ht="45" customHeight="1">
      <c r="A15" s="160" t="s">
        <v>236</v>
      </c>
      <c r="B15" s="160"/>
      <c r="C15" s="145" t="s">
        <v>231</v>
      </c>
      <c r="D15" s="128">
        <v>1116800</v>
      </c>
      <c r="E15" s="128">
        <v>240000</v>
      </c>
      <c r="F15" s="128">
        <f t="shared" si="0"/>
        <v>1356800</v>
      </c>
      <c r="G15" s="128">
        <v>3820.6</v>
      </c>
      <c r="H15" s="128">
        <v>3820.6</v>
      </c>
      <c r="I15" s="128">
        <v>0</v>
      </c>
      <c r="J15" s="128">
        <v>0</v>
      </c>
      <c r="K15" s="128">
        <v>1352979.4</v>
      </c>
      <c r="L15" s="128">
        <v>0</v>
      </c>
      <c r="M15" s="128">
        <v>0</v>
      </c>
      <c r="N15" s="128">
        <v>0</v>
      </c>
    </row>
    <row r="16" spans="1:14" s="62" customFormat="1" ht="36.75" customHeight="1">
      <c r="A16" s="160"/>
      <c r="B16" s="152" t="s">
        <v>237</v>
      </c>
      <c r="C16" s="88" t="s">
        <v>189</v>
      </c>
      <c r="D16" s="127">
        <v>1116800</v>
      </c>
      <c r="E16" s="127">
        <v>240000</v>
      </c>
      <c r="F16" s="127">
        <f t="shared" si="0"/>
        <v>1356800</v>
      </c>
      <c r="G16" s="127">
        <v>0</v>
      </c>
      <c r="H16" s="127">
        <v>0</v>
      </c>
      <c r="I16" s="127">
        <v>0</v>
      </c>
      <c r="J16" s="127">
        <v>0</v>
      </c>
      <c r="K16" s="127">
        <v>240000</v>
      </c>
      <c r="L16" s="127">
        <v>0</v>
      </c>
      <c r="M16" s="127">
        <v>0</v>
      </c>
      <c r="N16" s="127">
        <v>0</v>
      </c>
    </row>
    <row r="17" spans="1:14" s="62" customFormat="1" ht="21" customHeight="1">
      <c r="A17" s="160" t="s">
        <v>207</v>
      </c>
      <c r="B17" s="160"/>
      <c r="C17" s="145" t="s">
        <v>208</v>
      </c>
      <c r="D17" s="128">
        <v>4575089</v>
      </c>
      <c r="E17" s="128">
        <v>47</v>
      </c>
      <c r="F17" s="128">
        <f t="shared" si="0"/>
        <v>4575136</v>
      </c>
      <c r="G17" s="128">
        <v>319892</v>
      </c>
      <c r="H17" s="128">
        <v>176075</v>
      </c>
      <c r="I17" s="128">
        <v>143817</v>
      </c>
      <c r="J17" s="128">
        <v>0</v>
      </c>
      <c r="K17" s="128">
        <v>4255244</v>
      </c>
      <c r="L17" s="128">
        <v>0</v>
      </c>
      <c r="M17" s="128">
        <v>0</v>
      </c>
      <c r="N17" s="128">
        <v>0</v>
      </c>
    </row>
    <row r="18" spans="1:14" s="62" customFormat="1" ht="23.25" customHeight="1">
      <c r="A18" s="160"/>
      <c r="B18" s="152" t="s">
        <v>238</v>
      </c>
      <c r="C18" s="88" t="s">
        <v>239</v>
      </c>
      <c r="D18" s="127">
        <v>119</v>
      </c>
      <c r="E18" s="127">
        <v>47</v>
      </c>
      <c r="F18" s="127">
        <f t="shared" si="0"/>
        <v>166</v>
      </c>
      <c r="G18" s="127">
        <v>47</v>
      </c>
      <c r="H18" s="127">
        <v>36</v>
      </c>
      <c r="I18" s="127">
        <v>11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</row>
    <row r="19" spans="1:14" s="62" customFormat="1" ht="33.75" customHeight="1">
      <c r="A19" s="160" t="s">
        <v>209</v>
      </c>
      <c r="B19" s="160"/>
      <c r="C19" s="145" t="s">
        <v>210</v>
      </c>
      <c r="D19" s="128">
        <v>1727805</v>
      </c>
      <c r="E19" s="128">
        <v>0</v>
      </c>
      <c r="F19" s="128">
        <f t="shared" si="0"/>
        <v>1727805</v>
      </c>
      <c r="G19" s="128">
        <v>1727805</v>
      </c>
      <c r="H19" s="128">
        <v>0</v>
      </c>
      <c r="I19" s="128">
        <v>1727805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</row>
    <row r="20" spans="1:14" s="62" customFormat="1" ht="28.5" customHeight="1">
      <c r="A20" s="160"/>
      <c r="B20" s="152" t="s">
        <v>240</v>
      </c>
      <c r="C20" s="88" t="s">
        <v>241</v>
      </c>
      <c r="D20" s="127">
        <v>34510</v>
      </c>
      <c r="E20" s="127">
        <v>9995</v>
      </c>
      <c r="F20" s="127">
        <f t="shared" si="0"/>
        <v>44505</v>
      </c>
      <c r="G20" s="127">
        <v>9995</v>
      </c>
      <c r="H20" s="127">
        <v>0</v>
      </c>
      <c r="I20" s="127">
        <v>9995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</row>
    <row r="21" spans="1:14" s="62" customFormat="1" ht="26.25" customHeight="1">
      <c r="A21" s="160"/>
      <c r="B21" s="152" t="s">
        <v>211</v>
      </c>
      <c r="C21" s="88" t="s">
        <v>212</v>
      </c>
      <c r="D21" s="127">
        <v>1132791</v>
      </c>
      <c r="E21" s="127">
        <v>-9995</v>
      </c>
      <c r="F21" s="127">
        <f t="shared" si="0"/>
        <v>1122796</v>
      </c>
      <c r="G21" s="127">
        <v>-9995</v>
      </c>
      <c r="H21" s="127">
        <v>0</v>
      </c>
      <c r="I21" s="127">
        <v>-9995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</row>
    <row r="22" spans="1:14" s="62" customFormat="1" ht="30" customHeight="1">
      <c r="A22" s="226" t="s">
        <v>7</v>
      </c>
      <c r="B22" s="227"/>
      <c r="C22" s="228"/>
      <c r="D22" s="185">
        <v>35898206.53</v>
      </c>
      <c r="E22" s="185">
        <f>E19+E17+E15+E12</f>
        <v>270245</v>
      </c>
      <c r="F22" s="191">
        <f>SUM(D22:E22)</f>
        <v>36168451.53</v>
      </c>
      <c r="G22" s="191">
        <v>26346349.02</v>
      </c>
      <c r="H22" s="185">
        <v>17453916.26</v>
      </c>
      <c r="I22" s="185">
        <v>8892432.76</v>
      </c>
      <c r="J22" s="185">
        <v>1824110</v>
      </c>
      <c r="K22" s="185">
        <v>7661838.4</v>
      </c>
      <c r="L22" s="185">
        <v>140000</v>
      </c>
      <c r="M22" s="185">
        <v>0</v>
      </c>
      <c r="N22" s="185">
        <v>196154.11</v>
      </c>
    </row>
    <row r="23" s="62" customFormat="1" ht="12.75"/>
    <row r="24" s="62" customFormat="1" ht="12.75"/>
    <row r="25" s="62" customFormat="1" ht="12.75"/>
    <row r="26" s="62" customFormat="1" ht="12.75"/>
    <row r="27" s="62" customFormat="1" ht="12.75"/>
    <row r="28" s="62" customFormat="1" ht="12.75"/>
    <row r="29" s="62" customFormat="1" ht="12.75"/>
    <row r="30" s="62" customFormat="1" ht="12.75"/>
    <row r="31" s="62" customFormat="1" ht="12.75"/>
    <row r="32" s="62" customFormat="1" ht="12.75"/>
    <row r="33" s="62" customFormat="1" ht="12.75"/>
    <row r="34" s="62" customFormat="1" ht="12.75"/>
    <row r="35" s="62" customFormat="1" ht="12.75"/>
    <row r="36" s="62" customFormat="1" ht="12.75"/>
    <row r="37" s="62" customFormat="1" ht="12.75"/>
    <row r="38" s="62" customFormat="1" ht="12.75"/>
    <row r="39" s="62" customFormat="1" ht="12.75"/>
    <row r="40" s="62" customFormat="1" ht="12.75"/>
    <row r="41" s="62" customFormat="1" ht="12.75"/>
    <row r="42" s="62" customFormat="1" ht="12.75"/>
    <row r="43" s="62" customFormat="1" ht="12.75"/>
    <row r="44" s="62" customFormat="1" ht="12.75"/>
    <row r="45" s="62" customFormat="1" ht="12.75"/>
    <row r="46" s="62" customFormat="1" ht="12.75"/>
    <row r="47" s="62" customFormat="1" ht="12.75"/>
    <row r="48" s="62" customFormat="1" ht="12.75"/>
    <row r="49" s="62" customFormat="1" ht="12.75"/>
    <row r="50" s="62" customFormat="1" ht="12.75"/>
    <row r="51" s="62" customFormat="1" ht="12.75"/>
    <row r="52" s="62" customFormat="1" ht="12.75"/>
    <row r="53" s="62" customFormat="1" ht="12.75"/>
    <row r="54" s="62" customFormat="1" ht="12.75"/>
    <row r="55" s="62" customFormat="1" ht="12.75"/>
    <row r="56" s="62" customFormat="1" ht="12.75"/>
    <row r="57" s="62" customFormat="1" ht="12.75"/>
    <row r="58" s="62" customFormat="1" ht="12.75"/>
    <row r="59" s="62" customFormat="1" ht="12.75"/>
    <row r="60" s="62" customFormat="1" ht="12.75"/>
    <row r="61" s="62" customFormat="1" ht="12.75"/>
  </sheetData>
  <sheetProtection/>
  <mergeCells count="13">
    <mergeCell ref="A22:C22"/>
    <mergeCell ref="D4:F5"/>
    <mergeCell ref="D7:F7"/>
    <mergeCell ref="C4:C5"/>
    <mergeCell ref="B4:B5"/>
    <mergeCell ref="A4:A5"/>
    <mergeCell ref="N4:N5"/>
    <mergeCell ref="J4:J5"/>
    <mergeCell ref="H4:I4"/>
    <mergeCell ref="G4:G5"/>
    <mergeCell ref="K4:K5"/>
    <mergeCell ref="L4:L5"/>
    <mergeCell ref="M4:M5"/>
  </mergeCells>
  <printOptions/>
  <pageMargins left="0.03937007874015748" right="0.03937007874015748" top="0.7480314960629921" bottom="0.7480314960629921" header="0.31496062992125984" footer="0.31496062992125984"/>
  <pageSetup fitToHeight="0" horizontalDpi="600" verticalDpi="600" orientation="landscape" paperSize="9" scale="85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6">
      <selection activeCell="O12" sqref="O12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3" width="30.7109375" style="0" customWidth="1"/>
    <col min="4" max="4" width="13.00390625" style="0" customWidth="1"/>
    <col min="5" max="5" width="11.7109375" style="0" bestFit="1" customWidth="1"/>
    <col min="6" max="6" width="12.8515625" style="0" customWidth="1"/>
    <col min="7" max="7" width="13.421875" style="0" customWidth="1"/>
    <col min="8" max="8" width="13.71093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19"/>
      <c r="B1" s="19"/>
      <c r="C1" s="19"/>
      <c r="D1" s="19"/>
      <c r="E1" s="19"/>
      <c r="F1" s="28"/>
      <c r="G1" s="29"/>
      <c r="H1" s="29"/>
      <c r="I1" s="29"/>
      <c r="J1" s="30"/>
      <c r="K1" s="2" t="s">
        <v>219</v>
      </c>
      <c r="L1" s="17"/>
    </row>
    <row r="2" spans="1:12" ht="15" customHeight="1">
      <c r="A2" s="18"/>
      <c r="B2" s="18"/>
      <c r="C2" s="18"/>
      <c r="D2" s="18"/>
      <c r="E2" s="18"/>
      <c r="F2" s="31"/>
      <c r="G2" s="31"/>
      <c r="H2" s="29"/>
      <c r="I2" s="29"/>
      <c r="J2" s="32"/>
      <c r="K2" s="2" t="s">
        <v>165</v>
      </c>
      <c r="L2" s="17"/>
    </row>
    <row r="3" spans="1:11" ht="12.75" customHeight="1">
      <c r="A3" s="20"/>
      <c r="B3" s="20"/>
      <c r="C3" s="20"/>
      <c r="D3" s="20"/>
      <c r="E3" s="11" t="s">
        <v>25</v>
      </c>
      <c r="F3" s="20"/>
      <c r="G3" s="12"/>
      <c r="H3" s="12"/>
      <c r="I3" s="12"/>
      <c r="J3" s="12"/>
      <c r="K3" s="12"/>
    </row>
    <row r="4" spans="1:11" ht="12.75">
      <c r="A4" s="242" t="s">
        <v>0</v>
      </c>
      <c r="B4" s="242" t="s">
        <v>3</v>
      </c>
      <c r="C4" s="242" t="s">
        <v>5</v>
      </c>
      <c r="D4" s="245" t="s">
        <v>1</v>
      </c>
      <c r="E4" s="246"/>
      <c r="F4" s="247"/>
      <c r="G4" s="242" t="s">
        <v>26</v>
      </c>
      <c r="H4" s="33" t="s">
        <v>27</v>
      </c>
      <c r="I4" s="242" t="s">
        <v>28</v>
      </c>
      <c r="J4" s="244" t="s">
        <v>113</v>
      </c>
      <c r="K4" s="242" t="s">
        <v>29</v>
      </c>
    </row>
    <row r="5" spans="1:11" ht="90">
      <c r="A5" s="243"/>
      <c r="B5" s="243"/>
      <c r="C5" s="243"/>
      <c r="D5" s="248"/>
      <c r="E5" s="249"/>
      <c r="F5" s="250"/>
      <c r="G5" s="243"/>
      <c r="H5" s="35" t="s">
        <v>123</v>
      </c>
      <c r="I5" s="243"/>
      <c r="J5" s="243"/>
      <c r="K5" s="243"/>
    </row>
    <row r="6" spans="1:16" ht="15" customHeight="1">
      <c r="A6" s="34"/>
      <c r="B6" s="34"/>
      <c r="C6" s="34"/>
      <c r="D6" s="36" t="s">
        <v>30</v>
      </c>
      <c r="E6" s="36" t="s">
        <v>21</v>
      </c>
      <c r="F6" s="36" t="s">
        <v>31</v>
      </c>
      <c r="G6" s="34"/>
      <c r="H6" s="37"/>
      <c r="I6" s="34"/>
      <c r="J6" s="34"/>
      <c r="K6" s="34"/>
      <c r="P6" t="s">
        <v>141</v>
      </c>
    </row>
    <row r="7" spans="1:11" ht="12" customHeight="1">
      <c r="A7" s="26">
        <v>1</v>
      </c>
      <c r="B7" s="26">
        <v>2</v>
      </c>
      <c r="C7" s="26">
        <v>3</v>
      </c>
      <c r="D7" s="239">
        <v>4</v>
      </c>
      <c r="E7" s="240"/>
      <c r="F7" s="241"/>
      <c r="G7" s="26">
        <v>5</v>
      </c>
      <c r="H7" s="26">
        <v>6</v>
      </c>
      <c r="I7" s="26">
        <v>7</v>
      </c>
      <c r="J7" s="26">
        <v>8</v>
      </c>
      <c r="K7" s="26">
        <v>9</v>
      </c>
    </row>
    <row r="8" spans="1:11" ht="25.5" customHeight="1">
      <c r="A8" s="160" t="s">
        <v>177</v>
      </c>
      <c r="B8" s="160"/>
      <c r="C8" s="145" t="s">
        <v>200</v>
      </c>
      <c r="D8" s="139">
        <v>1223674.01</v>
      </c>
      <c r="E8" s="139">
        <v>20910</v>
      </c>
      <c r="F8" s="168">
        <f>SUM(D8:E8)</f>
        <v>1244584.01</v>
      </c>
      <c r="G8" s="148">
        <f>868327+20910</f>
        <v>889237</v>
      </c>
      <c r="H8" s="148">
        <v>0</v>
      </c>
      <c r="I8" s="148">
        <v>0</v>
      </c>
      <c r="J8" s="148">
        <v>0</v>
      </c>
      <c r="K8" s="148">
        <v>355347.01</v>
      </c>
    </row>
    <row r="9" spans="1:11" ht="20.25" customHeight="1">
      <c r="A9" s="152"/>
      <c r="B9" s="152" t="s">
        <v>201</v>
      </c>
      <c r="C9" s="88" t="s">
        <v>202</v>
      </c>
      <c r="D9" s="169">
        <v>18327</v>
      </c>
      <c r="E9" s="154">
        <v>20910</v>
      </c>
      <c r="F9" s="154">
        <f>SUM(D9:E9)</f>
        <v>39237</v>
      </c>
      <c r="G9" s="153">
        <v>20910</v>
      </c>
      <c r="H9" s="153">
        <v>0</v>
      </c>
      <c r="I9" s="153">
        <v>0</v>
      </c>
      <c r="J9" s="153">
        <v>0</v>
      </c>
      <c r="K9" s="153">
        <v>0</v>
      </c>
    </row>
    <row r="10" spans="1:11" ht="22.5" customHeight="1">
      <c r="A10" s="160" t="s">
        <v>193</v>
      </c>
      <c r="B10" s="160"/>
      <c r="C10" s="145" t="s">
        <v>196</v>
      </c>
      <c r="D10" s="139">
        <v>143115</v>
      </c>
      <c r="E10" s="139">
        <v>12000</v>
      </c>
      <c r="F10" s="168">
        <f>SUM(D10:E10)</f>
        <v>155115</v>
      </c>
      <c r="G10" s="148">
        <v>155115</v>
      </c>
      <c r="H10" s="148">
        <v>0</v>
      </c>
      <c r="I10" s="148">
        <v>0</v>
      </c>
      <c r="J10" s="148">
        <v>0</v>
      </c>
      <c r="K10" s="148">
        <v>0</v>
      </c>
    </row>
    <row r="11" spans="1:11" ht="36" customHeight="1">
      <c r="A11" s="152"/>
      <c r="B11" s="152" t="s">
        <v>194</v>
      </c>
      <c r="C11" s="88" t="s">
        <v>197</v>
      </c>
      <c r="D11" s="169">
        <v>143115</v>
      </c>
      <c r="E11" s="154">
        <v>12000</v>
      </c>
      <c r="F11" s="154">
        <f>SUM(D11:E11)</f>
        <v>155115</v>
      </c>
      <c r="G11" s="153">
        <v>12000</v>
      </c>
      <c r="H11" s="153">
        <v>0</v>
      </c>
      <c r="I11" s="153">
        <v>0</v>
      </c>
      <c r="J11" s="153">
        <v>0</v>
      </c>
      <c r="K11" s="153">
        <v>0</v>
      </c>
    </row>
    <row r="12" spans="1:11" ht="36" customHeight="1">
      <c r="A12" s="160" t="s">
        <v>203</v>
      </c>
      <c r="B12" s="152"/>
      <c r="C12" s="145" t="s">
        <v>96</v>
      </c>
      <c r="D12" s="139">
        <v>0</v>
      </c>
      <c r="E12" s="139">
        <v>30000</v>
      </c>
      <c r="F12" s="139">
        <f>D12+E12</f>
        <v>30000</v>
      </c>
      <c r="G12" s="148">
        <v>30000</v>
      </c>
      <c r="H12" s="148">
        <v>0</v>
      </c>
      <c r="I12" s="148">
        <v>0</v>
      </c>
      <c r="J12" s="148">
        <v>0</v>
      </c>
      <c r="K12" s="148">
        <v>0</v>
      </c>
    </row>
    <row r="13" spans="1:11" ht="24" customHeight="1">
      <c r="A13" s="152"/>
      <c r="B13" s="152" t="s">
        <v>204</v>
      </c>
      <c r="C13" s="88" t="s">
        <v>205</v>
      </c>
      <c r="D13" s="154">
        <v>0</v>
      </c>
      <c r="E13" s="154">
        <v>30000</v>
      </c>
      <c r="F13" s="154">
        <f>D13+E13</f>
        <v>30000</v>
      </c>
      <c r="G13" s="153">
        <v>30000</v>
      </c>
      <c r="H13" s="153">
        <v>0</v>
      </c>
      <c r="I13" s="153">
        <v>0</v>
      </c>
      <c r="J13" s="153">
        <v>0</v>
      </c>
      <c r="K13" s="153">
        <v>0</v>
      </c>
    </row>
    <row r="14" spans="1:11" ht="20.25" customHeight="1">
      <c r="A14" s="236" t="s">
        <v>7</v>
      </c>
      <c r="B14" s="237"/>
      <c r="C14" s="238"/>
      <c r="D14" s="148">
        <v>5728807.01</v>
      </c>
      <c r="E14" s="148">
        <f>E12+E10+E8</f>
        <v>62910</v>
      </c>
      <c r="F14" s="148">
        <f>D14+E14</f>
        <v>5791717.01</v>
      </c>
      <c r="G14" s="148">
        <v>4486370</v>
      </c>
      <c r="H14" s="148">
        <v>2012091</v>
      </c>
      <c r="I14" s="148">
        <v>0</v>
      </c>
      <c r="J14" s="148">
        <v>0</v>
      </c>
      <c r="K14" s="148">
        <v>1305347.01</v>
      </c>
    </row>
    <row r="15" spans="1:11" ht="20.25" customHeight="1">
      <c r="A15" s="165"/>
      <c r="B15" s="165"/>
      <c r="C15" s="165"/>
      <c r="D15" s="166"/>
      <c r="E15" s="166"/>
      <c r="F15" s="166"/>
      <c r="G15" s="166"/>
      <c r="H15" s="166"/>
      <c r="I15" s="166"/>
      <c r="J15" s="166"/>
      <c r="K15" s="166"/>
    </row>
    <row r="16" spans="1:11" ht="20.25" customHeight="1">
      <c r="A16" s="165"/>
      <c r="B16" s="165"/>
      <c r="C16" s="165"/>
      <c r="D16" s="166"/>
      <c r="E16" s="166"/>
      <c r="F16" s="166"/>
      <c r="G16" s="166"/>
      <c r="H16" s="166"/>
      <c r="I16" s="166"/>
      <c r="J16" s="166"/>
      <c r="K16" s="166"/>
    </row>
    <row r="17" spans="1:11" ht="20.25" customHeight="1">
      <c r="A17" s="165"/>
      <c r="B17" s="165"/>
      <c r="C17" s="165"/>
      <c r="D17" s="166"/>
      <c r="E17" s="166"/>
      <c r="F17" s="166"/>
      <c r="G17" s="166"/>
      <c r="H17" s="166"/>
      <c r="I17" s="166"/>
      <c r="J17" s="166"/>
      <c r="K17" s="166"/>
    </row>
    <row r="18" spans="1:11" ht="20.25" customHeight="1">
      <c r="A18" s="165"/>
      <c r="B18" s="165"/>
      <c r="C18" s="165"/>
      <c r="D18" s="166"/>
      <c r="E18" s="166"/>
      <c r="F18" s="166"/>
      <c r="G18" s="166"/>
      <c r="H18" s="166"/>
      <c r="I18" s="166"/>
      <c r="J18" s="166"/>
      <c r="K18" s="166"/>
    </row>
    <row r="19" spans="1:11" ht="20.25" customHeight="1">
      <c r="A19" s="165"/>
      <c r="B19" s="165"/>
      <c r="C19" s="165"/>
      <c r="D19" s="166"/>
      <c r="E19" s="166"/>
      <c r="F19" s="166"/>
      <c r="G19" s="166"/>
      <c r="H19" s="166"/>
      <c r="I19" s="166"/>
      <c r="J19" s="166"/>
      <c r="K19" s="166"/>
    </row>
    <row r="20" spans="1:11" ht="20.25" customHeight="1">
      <c r="A20" s="165"/>
      <c r="B20" s="165"/>
      <c r="C20" s="165"/>
      <c r="D20" s="166"/>
      <c r="E20" s="166"/>
      <c r="F20" s="166"/>
      <c r="G20" s="166"/>
      <c r="H20" s="166"/>
      <c r="I20" s="166"/>
      <c r="J20" s="166"/>
      <c r="K20" s="166"/>
    </row>
    <row r="21" spans="1:11" ht="20.25" customHeight="1">
      <c r="A21" s="165"/>
      <c r="B21" s="165"/>
      <c r="C21" s="165"/>
      <c r="D21" s="166"/>
      <c r="E21" s="166"/>
      <c r="F21" s="166"/>
      <c r="G21" s="166"/>
      <c r="H21" s="166"/>
      <c r="I21" s="166"/>
      <c r="J21" s="166"/>
      <c r="K21" s="166"/>
    </row>
    <row r="22" spans="1:11" ht="20.25" customHeight="1">
      <c r="A22" s="165"/>
      <c r="B22" s="165"/>
      <c r="C22" s="165"/>
      <c r="D22" s="166"/>
      <c r="E22" s="166"/>
      <c r="F22" s="166"/>
      <c r="G22" s="166"/>
      <c r="H22" s="166"/>
      <c r="I22" s="166"/>
      <c r="J22" s="166"/>
      <c r="K22" s="166"/>
    </row>
    <row r="23" spans="1:11" ht="20.25" customHeight="1">
      <c r="A23" s="165"/>
      <c r="B23" s="165"/>
      <c r="C23" s="165"/>
      <c r="D23" s="166"/>
      <c r="E23" s="166"/>
      <c r="F23" s="166"/>
      <c r="G23" s="166"/>
      <c r="H23" s="166"/>
      <c r="I23" s="166"/>
      <c r="J23" s="166"/>
      <c r="K23" s="166"/>
    </row>
    <row r="24" spans="1:11" ht="20.25" customHeight="1">
      <c r="A24" s="165"/>
      <c r="B24" s="165"/>
      <c r="C24" s="165"/>
      <c r="D24" s="166"/>
      <c r="E24" s="166"/>
      <c r="F24" s="166"/>
      <c r="G24" s="166"/>
      <c r="H24" s="166"/>
      <c r="I24" s="166"/>
      <c r="J24" s="166"/>
      <c r="K24" s="166"/>
    </row>
    <row r="25" spans="1:11" ht="20.25" customHeight="1">
      <c r="A25" s="165"/>
      <c r="B25" s="165"/>
      <c r="C25" s="165"/>
      <c r="D25" s="166"/>
      <c r="E25" s="166"/>
      <c r="F25" s="166"/>
      <c r="G25" s="166"/>
      <c r="H25" s="166"/>
      <c r="I25" s="166"/>
      <c r="J25" s="166"/>
      <c r="K25" s="166"/>
    </row>
    <row r="33" ht="12.75">
      <c r="G33" s="158"/>
    </row>
  </sheetData>
  <sheetProtection/>
  <mergeCells count="10">
    <mergeCell ref="A14:C14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4330708661417323" right="0.03937007874015748" top="0.5511811023622047" bottom="0.15748031496062992" header="0.31496062992125984" footer="0.31496062992125984"/>
  <pageSetup fitToHeight="0" fitToWidth="0" horizontalDpi="600" verticalDpi="600" orientation="landscape" paperSize="9" r:id="rId3"/>
  <legacyDrawing r:id="rId2"/>
  <oleObjects>
    <oleObject progId="Word.Document.8" shapeId="61389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5.140625" style="19" customWidth="1"/>
    <col min="2" max="2" width="7.8515625" style="19" customWidth="1"/>
    <col min="3" max="3" width="21.421875" style="19" customWidth="1"/>
    <col min="4" max="4" width="14.57421875" style="38" customWidth="1"/>
    <col min="5" max="5" width="11.8515625" style="38" customWidth="1"/>
    <col min="6" max="6" width="12.28125" style="38" customWidth="1"/>
    <col min="7" max="7" width="14.57421875" style="64" customWidth="1"/>
    <col min="8" max="8" width="11.8515625" style="0" customWidth="1"/>
    <col min="9" max="9" width="12.28125" style="0" customWidth="1"/>
    <col min="10" max="11" width="12.57421875" style="0" customWidth="1"/>
  </cols>
  <sheetData>
    <row r="1" spans="3:11" ht="15.75" customHeight="1">
      <c r="C1" s="251" t="s">
        <v>252</v>
      </c>
      <c r="D1" s="252"/>
      <c r="E1" s="252"/>
      <c r="F1" s="252"/>
      <c r="G1" s="252"/>
      <c r="H1" s="252"/>
      <c r="I1" s="252"/>
      <c r="J1" s="252"/>
      <c r="K1" s="252"/>
    </row>
    <row r="2" spans="7:11" ht="12.75">
      <c r="G2" s="253" t="s">
        <v>218</v>
      </c>
      <c r="H2" s="253"/>
      <c r="I2" s="253"/>
      <c r="J2" s="253"/>
      <c r="K2" s="253"/>
    </row>
    <row r="3" spans="1:11" ht="42.75" customHeight="1">
      <c r="A3" s="263" t="s">
        <v>129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s="131" customFormat="1" ht="45" customHeight="1">
      <c r="A4" s="258" t="s">
        <v>0</v>
      </c>
      <c r="B4" s="258" t="s">
        <v>3</v>
      </c>
      <c r="C4" s="258" t="s">
        <v>109</v>
      </c>
      <c r="D4" s="260" t="s">
        <v>130</v>
      </c>
      <c r="E4" s="261"/>
      <c r="F4" s="262"/>
      <c r="G4" s="254" t="s">
        <v>131</v>
      </c>
      <c r="H4" s="255"/>
      <c r="I4" s="256"/>
      <c r="J4" s="257" t="s">
        <v>54</v>
      </c>
      <c r="K4" s="257"/>
    </row>
    <row r="5" spans="1:11" s="131" customFormat="1" ht="65.25" customHeight="1">
      <c r="A5" s="259"/>
      <c r="B5" s="259"/>
      <c r="C5" s="259"/>
      <c r="D5" s="135" t="s">
        <v>132</v>
      </c>
      <c r="E5" s="133" t="s">
        <v>21</v>
      </c>
      <c r="F5" s="77" t="s">
        <v>133</v>
      </c>
      <c r="G5" s="135" t="s">
        <v>132</v>
      </c>
      <c r="H5" s="133" t="s">
        <v>21</v>
      </c>
      <c r="I5" s="134" t="s">
        <v>58</v>
      </c>
      <c r="J5" s="77" t="s">
        <v>125</v>
      </c>
      <c r="K5" s="77" t="s">
        <v>126</v>
      </c>
    </row>
    <row r="6" spans="1:11" ht="9" customHeight="1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</row>
    <row r="7" spans="1:11" s="62" customFormat="1" ht="39.75" customHeight="1">
      <c r="A7" s="140" t="s">
        <v>207</v>
      </c>
      <c r="B7" s="114"/>
      <c r="C7" s="73" t="s">
        <v>208</v>
      </c>
      <c r="D7" s="147">
        <v>4408075</v>
      </c>
      <c r="E7" s="147">
        <v>47</v>
      </c>
      <c r="F7" s="147">
        <f>D7+E7</f>
        <v>4408122</v>
      </c>
      <c r="G7" s="147">
        <v>4408075</v>
      </c>
      <c r="H7" s="147">
        <v>47</v>
      </c>
      <c r="I7" s="147">
        <f>G7+H7</f>
        <v>4408122</v>
      </c>
      <c r="J7" s="128">
        <v>4408122</v>
      </c>
      <c r="K7" s="147">
        <v>0</v>
      </c>
    </row>
    <row r="8" spans="1:11" ht="39" customHeight="1">
      <c r="A8" s="136"/>
      <c r="B8" s="137" t="s">
        <v>238</v>
      </c>
      <c r="C8" s="8" t="s">
        <v>239</v>
      </c>
      <c r="D8" s="181">
        <v>119</v>
      </c>
      <c r="E8" s="181">
        <v>47</v>
      </c>
      <c r="F8" s="181">
        <f>D8+E8</f>
        <v>166</v>
      </c>
      <c r="G8" s="181">
        <v>119</v>
      </c>
      <c r="H8" s="181">
        <v>47</v>
      </c>
      <c r="I8" s="181">
        <f>G8+H8</f>
        <v>166</v>
      </c>
      <c r="J8" s="181">
        <v>47</v>
      </c>
      <c r="K8" s="181">
        <v>0</v>
      </c>
    </row>
    <row r="9" spans="1:11" s="62" customFormat="1" ht="34.5" customHeight="1">
      <c r="A9" s="118"/>
      <c r="B9" s="119"/>
      <c r="C9" s="116" t="s">
        <v>1</v>
      </c>
      <c r="D9" s="138">
        <v>5037884.64</v>
      </c>
      <c r="E9" s="138">
        <f>E7</f>
        <v>47</v>
      </c>
      <c r="F9" s="128">
        <f>SUM(D9:E9)</f>
        <v>5037931.64</v>
      </c>
      <c r="G9" s="128">
        <v>5037884.64</v>
      </c>
      <c r="H9" s="138">
        <f>H7</f>
        <v>47</v>
      </c>
      <c r="I9" s="128">
        <f>SUM(G9:H9)</f>
        <v>5037931.64</v>
      </c>
      <c r="J9" s="128">
        <f>I9</f>
        <v>5037931.64</v>
      </c>
      <c r="K9" s="147">
        <v>0</v>
      </c>
    </row>
    <row r="10" ht="18" customHeight="1"/>
    <row r="11" spans="1:11" s="62" customFormat="1" ht="17.25" customHeight="1">
      <c r="A11" s="19"/>
      <c r="B11" s="19"/>
      <c r="C11" s="19"/>
      <c r="D11" s="38"/>
      <c r="E11" s="38"/>
      <c r="F11" s="38"/>
      <c r="G11" s="64"/>
      <c r="H11"/>
      <c r="I11"/>
      <c r="J11"/>
      <c r="K11"/>
    </row>
    <row r="12" ht="16.5" customHeight="1"/>
    <row r="13" spans="1:11" s="62" customFormat="1" ht="29.25" customHeight="1">
      <c r="A13" s="19"/>
      <c r="B13" s="19"/>
      <c r="C13" s="19"/>
      <c r="D13" s="38"/>
      <c r="E13" s="38"/>
      <c r="F13" s="38"/>
      <c r="G13" s="64"/>
      <c r="H13"/>
      <c r="I13"/>
      <c r="J13"/>
      <c r="K13"/>
    </row>
    <row r="14" spans="1:11" s="9" customFormat="1" ht="21" customHeight="1">
      <c r="A14" s="19"/>
      <c r="B14" s="19"/>
      <c r="C14" s="19"/>
      <c r="D14" s="38"/>
      <c r="E14" s="38"/>
      <c r="F14" s="38"/>
      <c r="G14" s="64"/>
      <c r="H14"/>
      <c r="I14"/>
      <c r="J14"/>
      <c r="K14"/>
    </row>
    <row r="15" ht="19.5" customHeight="1"/>
    <row r="16" spans="1:11" s="62" customFormat="1" ht="16.5" customHeight="1">
      <c r="A16" s="19"/>
      <c r="B16" s="19"/>
      <c r="C16" s="19"/>
      <c r="D16" s="38"/>
      <c r="E16" s="38"/>
      <c r="F16" s="38"/>
      <c r="G16" s="64"/>
      <c r="H16"/>
      <c r="I16"/>
      <c r="J16"/>
      <c r="K16"/>
    </row>
    <row r="17" ht="52.5" customHeight="1"/>
    <row r="18" ht="69" customHeight="1"/>
    <row r="19" spans="1:11" s="62" customFormat="1" ht="84.75" customHeight="1">
      <c r="A19" s="19"/>
      <c r="B19" s="19"/>
      <c r="C19" s="19"/>
      <c r="D19" s="38"/>
      <c r="E19" s="38"/>
      <c r="F19" s="38"/>
      <c r="G19" s="64"/>
      <c r="H19"/>
      <c r="I19"/>
      <c r="J19"/>
      <c r="K19"/>
    </row>
    <row r="20" ht="21" customHeight="1"/>
    <row r="21" ht="50.25" customHeight="1"/>
    <row r="22" spans="1:23" s="132" customFormat="1" ht="20.25" customHeight="1">
      <c r="A22" s="19"/>
      <c r="B22" s="19"/>
      <c r="C22" s="19"/>
      <c r="D22" s="38"/>
      <c r="E22" s="38"/>
      <c r="F22" s="38"/>
      <c r="G22" s="64"/>
      <c r="H22"/>
      <c r="I22"/>
      <c r="J22"/>
      <c r="K2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</row>
    <row r="23" ht="93.75" customHeight="1"/>
    <row r="24" spans="1:11" s="62" customFormat="1" ht="19.5" customHeight="1">
      <c r="A24" s="19"/>
      <c r="B24" s="19"/>
      <c r="C24" s="19"/>
      <c r="D24" s="38"/>
      <c r="E24" s="38"/>
      <c r="F24" s="38"/>
      <c r="G24" s="64"/>
      <c r="H24"/>
      <c r="I24"/>
      <c r="J24"/>
      <c r="K24"/>
    </row>
    <row r="25" spans="1:11" s="52" customFormat="1" ht="19.5" customHeight="1">
      <c r="A25" s="19"/>
      <c r="B25" s="19"/>
      <c r="C25" s="19"/>
      <c r="D25" s="38"/>
      <c r="E25" s="38"/>
      <c r="F25" s="38"/>
      <c r="G25" s="64"/>
      <c r="H25"/>
      <c r="I25"/>
      <c r="J25"/>
      <c r="K25"/>
    </row>
  </sheetData>
  <sheetProtection/>
  <mergeCells count="9">
    <mergeCell ref="C1:K1"/>
    <mergeCell ref="G2:K2"/>
    <mergeCell ref="G4:I4"/>
    <mergeCell ref="J4:K4"/>
    <mergeCell ref="A4:A5"/>
    <mergeCell ref="B4:B5"/>
    <mergeCell ref="C4:C5"/>
    <mergeCell ref="D4:F4"/>
    <mergeCell ref="A3:K3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7">
      <selection activeCell="T9" sqref="T9"/>
    </sheetView>
  </sheetViews>
  <sheetFormatPr defaultColWidth="9.140625" defaultRowHeight="12.75"/>
  <cols>
    <col min="1" max="1" width="3.7109375" style="0" customWidth="1"/>
    <col min="2" max="2" width="5.7109375" style="93" customWidth="1"/>
    <col min="3" max="3" width="7.421875" style="96" customWidth="1"/>
    <col min="4" max="4" width="38.140625" style="0" customWidth="1"/>
    <col min="5" max="5" width="11.57421875" style="0" customWidth="1"/>
    <col min="6" max="6" width="10.28125" style="0" customWidth="1"/>
    <col min="7" max="7" width="12.7109375" style="0" customWidth="1"/>
    <col min="8" max="8" width="12.8515625" style="0" customWidth="1"/>
    <col min="9" max="10" width="11.8515625" style="0" customWidth="1"/>
    <col min="11" max="11" width="16.140625" style="0" customWidth="1"/>
  </cols>
  <sheetData>
    <row r="1" spans="1:13" ht="12.75">
      <c r="A1" s="19"/>
      <c r="B1" s="91"/>
      <c r="C1" s="95"/>
      <c r="D1" s="19"/>
      <c r="E1" s="38"/>
      <c r="F1" s="38"/>
      <c r="G1" s="38"/>
      <c r="H1" s="38"/>
      <c r="I1" s="38"/>
      <c r="J1" s="38"/>
      <c r="K1" s="2" t="s">
        <v>220</v>
      </c>
      <c r="M1" s="17"/>
    </row>
    <row r="2" spans="1:13" ht="12.75">
      <c r="A2" s="19"/>
      <c r="B2" s="91"/>
      <c r="C2" s="95"/>
      <c r="D2" s="19"/>
      <c r="E2" s="38"/>
      <c r="F2" s="38"/>
      <c r="G2" s="38"/>
      <c r="H2" s="38"/>
      <c r="I2" s="38"/>
      <c r="J2" s="38"/>
      <c r="K2" s="2" t="s">
        <v>165</v>
      </c>
      <c r="M2" s="17"/>
    </row>
    <row r="3" spans="1:13" ht="12.75">
      <c r="A3" s="19"/>
      <c r="B3" s="91"/>
      <c r="C3" s="95"/>
      <c r="D3" s="19"/>
      <c r="E3" s="38"/>
      <c r="F3" s="38"/>
      <c r="G3" s="38"/>
      <c r="H3" s="38"/>
      <c r="I3" s="38"/>
      <c r="J3" s="38"/>
      <c r="K3" s="2"/>
      <c r="M3" s="17"/>
    </row>
    <row r="4" spans="1:11" ht="16.5" customHeight="1">
      <c r="A4" s="264" t="s">
        <v>172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</row>
    <row r="5" spans="1:11" ht="12.75" customHeight="1">
      <c r="A5" s="265" t="s">
        <v>32</v>
      </c>
      <c r="B5" s="266" t="s">
        <v>0</v>
      </c>
      <c r="C5" s="266" t="s">
        <v>33</v>
      </c>
      <c r="D5" s="267" t="s">
        <v>34</v>
      </c>
      <c r="E5" s="257" t="s">
        <v>35</v>
      </c>
      <c r="F5" s="257" t="s">
        <v>36</v>
      </c>
      <c r="G5" s="257"/>
      <c r="H5" s="257"/>
      <c r="I5" s="257"/>
      <c r="J5" s="257"/>
      <c r="K5" s="267" t="s">
        <v>37</v>
      </c>
    </row>
    <row r="6" spans="1:11" ht="12.75" customHeight="1">
      <c r="A6" s="265"/>
      <c r="B6" s="266"/>
      <c r="C6" s="266"/>
      <c r="D6" s="267"/>
      <c r="E6" s="257"/>
      <c r="F6" s="257" t="s">
        <v>182</v>
      </c>
      <c r="G6" s="257" t="s">
        <v>38</v>
      </c>
      <c r="H6" s="257"/>
      <c r="I6" s="257"/>
      <c r="J6" s="257"/>
      <c r="K6" s="267"/>
    </row>
    <row r="7" spans="1:11" ht="12.75" customHeight="1">
      <c r="A7" s="265"/>
      <c r="B7" s="266"/>
      <c r="C7" s="266"/>
      <c r="D7" s="267"/>
      <c r="E7" s="257"/>
      <c r="F7" s="257"/>
      <c r="G7" s="257" t="s">
        <v>39</v>
      </c>
      <c r="H7" s="257" t="s">
        <v>40</v>
      </c>
      <c r="I7" s="257" t="s">
        <v>41</v>
      </c>
      <c r="J7" s="257" t="s">
        <v>42</v>
      </c>
      <c r="K7" s="267"/>
    </row>
    <row r="8" spans="1:11" ht="12.75">
      <c r="A8" s="265"/>
      <c r="B8" s="266"/>
      <c r="C8" s="266"/>
      <c r="D8" s="267"/>
      <c r="E8" s="257"/>
      <c r="F8" s="257"/>
      <c r="G8" s="257"/>
      <c r="H8" s="257"/>
      <c r="I8" s="257"/>
      <c r="J8" s="257"/>
      <c r="K8" s="267"/>
    </row>
    <row r="9" spans="1:11" ht="102" customHeight="1">
      <c r="A9" s="265"/>
      <c r="B9" s="266"/>
      <c r="C9" s="266"/>
      <c r="D9" s="267"/>
      <c r="E9" s="257"/>
      <c r="F9" s="257"/>
      <c r="G9" s="257"/>
      <c r="H9" s="257"/>
      <c r="I9" s="257"/>
      <c r="J9" s="257"/>
      <c r="K9" s="267"/>
    </row>
    <row r="10" spans="1:11" ht="12.75">
      <c r="A10" s="39">
        <v>1</v>
      </c>
      <c r="B10" s="92">
        <v>2</v>
      </c>
      <c r="C10" s="92">
        <v>3</v>
      </c>
      <c r="D10" s="39">
        <v>5</v>
      </c>
      <c r="E10" s="40">
        <v>6</v>
      </c>
      <c r="F10" s="40">
        <v>7</v>
      </c>
      <c r="G10" s="40">
        <v>8</v>
      </c>
      <c r="H10" s="40">
        <v>9</v>
      </c>
      <c r="I10" s="40">
        <v>10</v>
      </c>
      <c r="J10" s="40">
        <v>11</v>
      </c>
      <c r="K10" s="39">
        <v>12</v>
      </c>
    </row>
    <row r="11" spans="1:11" ht="42" customHeight="1">
      <c r="A11" s="124">
        <v>1</v>
      </c>
      <c r="B11" s="178" t="s">
        <v>179</v>
      </c>
      <c r="C11" s="178" t="s">
        <v>180</v>
      </c>
      <c r="D11" s="88" t="s">
        <v>181</v>
      </c>
      <c r="E11" s="41">
        <v>24000</v>
      </c>
      <c r="F11" s="41">
        <v>24000</v>
      </c>
      <c r="G11" s="41">
        <v>24000</v>
      </c>
      <c r="H11" s="41">
        <v>0</v>
      </c>
      <c r="I11" s="126" t="s">
        <v>175</v>
      </c>
      <c r="J11" s="41">
        <v>0</v>
      </c>
      <c r="K11" s="88" t="s">
        <v>183</v>
      </c>
    </row>
    <row r="12" spans="1:11" ht="32.25" customHeight="1">
      <c r="A12" s="124">
        <v>2</v>
      </c>
      <c r="B12" s="178" t="s">
        <v>177</v>
      </c>
      <c r="C12" s="178" t="s">
        <v>201</v>
      </c>
      <c r="D12" s="88" t="s">
        <v>214</v>
      </c>
      <c r="E12" s="41">
        <v>20910</v>
      </c>
      <c r="F12" s="41">
        <v>20910</v>
      </c>
      <c r="G12" s="41">
        <v>20910</v>
      </c>
      <c r="H12" s="41">
        <v>0</v>
      </c>
      <c r="I12" s="126" t="s">
        <v>175</v>
      </c>
      <c r="J12" s="41">
        <v>0</v>
      </c>
      <c r="K12" s="88" t="s">
        <v>183</v>
      </c>
    </row>
    <row r="13" spans="1:11" ht="46.5" customHeight="1">
      <c r="A13" s="124">
        <v>3</v>
      </c>
      <c r="B13" s="178" t="s">
        <v>193</v>
      </c>
      <c r="C13" s="178" t="s">
        <v>194</v>
      </c>
      <c r="D13" s="88" t="s">
        <v>195</v>
      </c>
      <c r="E13" s="41">
        <v>143115</v>
      </c>
      <c r="F13" s="41">
        <v>143115</v>
      </c>
      <c r="G13" s="41">
        <v>143115</v>
      </c>
      <c r="H13" s="41">
        <v>0</v>
      </c>
      <c r="I13" s="126" t="s">
        <v>175</v>
      </c>
      <c r="J13" s="41">
        <v>0</v>
      </c>
      <c r="K13" s="88" t="s">
        <v>183</v>
      </c>
    </row>
    <row r="14" spans="1:11" ht="57" customHeight="1">
      <c r="A14" s="124">
        <v>4</v>
      </c>
      <c r="B14" s="178" t="s">
        <v>193</v>
      </c>
      <c r="C14" s="178" t="s">
        <v>194</v>
      </c>
      <c r="D14" s="88" t="s">
        <v>213</v>
      </c>
      <c r="E14" s="41">
        <v>12000</v>
      </c>
      <c r="F14" s="41">
        <v>12000</v>
      </c>
      <c r="G14" s="41">
        <v>12000</v>
      </c>
      <c r="H14" s="41">
        <v>0</v>
      </c>
      <c r="I14" s="126" t="s">
        <v>175</v>
      </c>
      <c r="J14" s="41">
        <v>0</v>
      </c>
      <c r="K14" s="88" t="s">
        <v>183</v>
      </c>
    </row>
    <row r="15" spans="1:11" ht="41.25" customHeight="1">
      <c r="A15" s="124">
        <v>5</v>
      </c>
      <c r="B15" s="178" t="s">
        <v>190</v>
      </c>
      <c r="C15" s="178" t="s">
        <v>191</v>
      </c>
      <c r="D15" s="88" t="s">
        <v>192</v>
      </c>
      <c r="E15" s="41">
        <v>100000</v>
      </c>
      <c r="F15" s="41">
        <v>100000</v>
      </c>
      <c r="G15" s="41">
        <v>0</v>
      </c>
      <c r="H15" s="41">
        <v>0</v>
      </c>
      <c r="I15" s="126" t="s">
        <v>175</v>
      </c>
      <c r="J15" s="41">
        <v>100000</v>
      </c>
      <c r="K15" s="88" t="s">
        <v>183</v>
      </c>
    </row>
    <row r="16" spans="1:11" ht="45" customHeight="1">
      <c r="A16" s="124">
        <v>6</v>
      </c>
      <c r="B16" s="176" t="s">
        <v>116</v>
      </c>
      <c r="C16" s="176" t="s">
        <v>118</v>
      </c>
      <c r="D16" s="125" t="s">
        <v>174</v>
      </c>
      <c r="E16" s="41">
        <v>40000</v>
      </c>
      <c r="F16" s="41">
        <v>40000</v>
      </c>
      <c r="G16" s="41">
        <v>40000</v>
      </c>
      <c r="H16" s="41">
        <v>0</v>
      </c>
      <c r="I16" s="126" t="s">
        <v>175</v>
      </c>
      <c r="J16" s="41">
        <v>0</v>
      </c>
      <c r="K16" s="125" t="s">
        <v>176</v>
      </c>
    </row>
    <row r="17" spans="1:11" s="75" customFormat="1" ht="18" customHeight="1">
      <c r="A17" s="268" t="s">
        <v>1</v>
      </c>
      <c r="B17" s="268"/>
      <c r="C17" s="268"/>
      <c r="D17" s="268"/>
      <c r="E17" s="141">
        <f>SUM(E11:E16)</f>
        <v>340025</v>
      </c>
      <c r="F17" s="141">
        <f>SUM(F11:F16)</f>
        <v>340025</v>
      </c>
      <c r="G17" s="141">
        <f>SUM(G11:G16)</f>
        <v>240025</v>
      </c>
      <c r="H17" s="141">
        <v>0</v>
      </c>
      <c r="I17" s="141">
        <v>0</v>
      </c>
      <c r="J17" s="141">
        <v>100000</v>
      </c>
      <c r="K17" s="42" t="s">
        <v>49</v>
      </c>
    </row>
    <row r="18" spans="1:11" s="75" customFormat="1" ht="12.75">
      <c r="A18" s="19"/>
      <c r="B18" s="91"/>
      <c r="C18" s="95"/>
      <c r="D18" s="19"/>
      <c r="E18" s="38"/>
      <c r="F18" s="38"/>
      <c r="G18" s="38"/>
      <c r="H18" s="38"/>
      <c r="I18" s="38"/>
      <c r="J18" s="38"/>
      <c r="K18" s="19"/>
    </row>
    <row r="19" spans="1:11" s="75" customFormat="1" ht="12.75">
      <c r="A19" s="19" t="s">
        <v>50</v>
      </c>
      <c r="B19" s="91"/>
      <c r="C19" s="95"/>
      <c r="D19" s="19"/>
      <c r="E19" s="38"/>
      <c r="F19" s="38"/>
      <c r="G19" s="38"/>
      <c r="H19" s="38"/>
      <c r="I19" s="38"/>
      <c r="J19" s="38"/>
      <c r="K19" s="19"/>
    </row>
    <row r="20" spans="1:11" s="75" customFormat="1" ht="12.75">
      <c r="A20" s="19" t="s">
        <v>51</v>
      </c>
      <c r="B20" s="91"/>
      <c r="C20" s="95"/>
      <c r="D20" s="19"/>
      <c r="E20" s="38"/>
      <c r="F20" s="38"/>
      <c r="G20" s="38"/>
      <c r="H20" s="38"/>
      <c r="I20" s="38"/>
      <c r="J20" s="38"/>
      <c r="K20" s="19"/>
    </row>
    <row r="21" spans="1:11" s="75" customFormat="1" ht="12.75">
      <c r="A21" s="19" t="s">
        <v>99</v>
      </c>
      <c r="B21" s="91"/>
      <c r="C21" s="95"/>
      <c r="D21" s="19"/>
      <c r="E21" s="38"/>
      <c r="F21" s="38"/>
      <c r="G21" s="38"/>
      <c r="H21" s="38"/>
      <c r="I21" s="38"/>
      <c r="J21" s="38"/>
      <c r="K21" s="19"/>
    </row>
    <row r="22" spans="1:11" s="75" customFormat="1" ht="12.75">
      <c r="A22" s="19"/>
      <c r="B22" s="91" t="s">
        <v>111</v>
      </c>
      <c r="C22" s="95"/>
      <c r="D22" s="19"/>
      <c r="E22" s="38"/>
      <c r="F22" s="38"/>
      <c r="G22" s="38"/>
      <c r="H22" s="38"/>
      <c r="I22" s="38"/>
      <c r="J22" s="38"/>
      <c r="K22" s="19"/>
    </row>
    <row r="23" spans="1:11" s="75" customFormat="1" ht="12.75">
      <c r="A23" s="19" t="s">
        <v>52</v>
      </c>
      <c r="B23" s="91"/>
      <c r="C23" s="95"/>
      <c r="D23" s="19"/>
      <c r="E23" s="38"/>
      <c r="F23" s="38"/>
      <c r="G23" s="38"/>
      <c r="H23" s="38"/>
      <c r="I23" s="38"/>
      <c r="J23" s="38"/>
      <c r="K23" s="19"/>
    </row>
    <row r="24" spans="1:11" s="75" customFormat="1" ht="48" customHeight="1" hidden="1">
      <c r="A24" s="19" t="s">
        <v>112</v>
      </c>
      <c r="B24" s="91"/>
      <c r="C24" s="95"/>
      <c r="D24" s="19"/>
      <c r="E24" s="38"/>
      <c r="F24" s="38"/>
      <c r="G24" s="38"/>
      <c r="H24" s="38"/>
      <c r="I24" s="38"/>
      <c r="J24" s="38"/>
      <c r="K24" s="19"/>
    </row>
    <row r="25" spans="1:11" s="75" customFormat="1" ht="48" customHeight="1" hidden="1">
      <c r="A25" s="19" t="s">
        <v>51</v>
      </c>
      <c r="B25" s="91"/>
      <c r="C25" s="95"/>
      <c r="D25" s="19"/>
      <c r="E25" s="38"/>
      <c r="F25" s="38"/>
      <c r="G25" s="38"/>
      <c r="H25" s="38"/>
      <c r="I25" s="38"/>
      <c r="J25" s="38"/>
      <c r="K25" s="19"/>
    </row>
    <row r="26" s="75" customFormat="1" ht="12.75"/>
    <row r="27" s="75" customFormat="1" ht="12.75"/>
    <row r="28" s="75" customFormat="1" ht="12.75"/>
    <row r="29" s="75" customFormat="1" ht="12.75"/>
    <row r="30" s="75" customFormat="1" ht="12.75"/>
    <row r="31" s="75" customFormat="1" ht="12.75"/>
    <row r="32" s="75" customFormat="1" ht="12.75"/>
    <row r="33" s="75" customFormat="1" ht="12.75"/>
    <row r="34" s="75" customFormat="1" ht="12.75" hidden="1"/>
    <row r="35" s="75" customFormat="1" ht="12.75"/>
    <row r="36" s="75" customFormat="1" ht="12.75"/>
    <row r="37" spans="2:3" ht="12.75">
      <c r="B37"/>
      <c r="C37"/>
    </row>
    <row r="38" spans="2:3" ht="12.75" hidden="1">
      <c r="B38"/>
      <c r="C38"/>
    </row>
    <row r="39" spans="2:3" ht="12.75" hidden="1">
      <c r="B39"/>
      <c r="C39"/>
    </row>
    <row r="40" spans="2:3" ht="12.75" hidden="1">
      <c r="B40"/>
      <c r="C40"/>
    </row>
    <row r="41" spans="2:3" ht="12.75" hidden="1">
      <c r="B41"/>
      <c r="C41"/>
    </row>
    <row r="42" spans="2:3" ht="12.75" hidden="1">
      <c r="B42"/>
      <c r="C42"/>
    </row>
    <row r="43" spans="2:3" ht="12.75" hidden="1">
      <c r="B43"/>
      <c r="C43"/>
    </row>
    <row r="44" spans="2:3" ht="12.75" hidden="1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</sheetData>
  <sheetProtection/>
  <mergeCells count="15">
    <mergeCell ref="A17:D17"/>
    <mergeCell ref="G7:G9"/>
    <mergeCell ref="H7:H9"/>
    <mergeCell ref="G6:J6"/>
    <mergeCell ref="J7:J9"/>
    <mergeCell ref="A4:K4"/>
    <mergeCell ref="A5:A9"/>
    <mergeCell ref="B5:B9"/>
    <mergeCell ref="C5:C9"/>
    <mergeCell ref="D5:D9"/>
    <mergeCell ref="E5:E9"/>
    <mergeCell ref="F5:J5"/>
    <mergeCell ref="K5:K9"/>
    <mergeCell ref="I7:I9"/>
    <mergeCell ref="F6:F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3">
      <selection activeCell="P24" sqref="P24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9.14062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19"/>
      <c r="B1" s="19"/>
      <c r="C1" s="19"/>
      <c r="D1" s="17"/>
      <c r="E1" s="2" t="s">
        <v>221</v>
      </c>
      <c r="F1" s="17"/>
      <c r="G1" s="17"/>
    </row>
    <row r="2" spans="1:7" ht="12.75">
      <c r="A2" s="19"/>
      <c r="B2" s="19"/>
      <c r="C2" s="19"/>
      <c r="D2" s="17"/>
      <c r="E2" s="2" t="s">
        <v>165</v>
      </c>
      <c r="F2" s="17"/>
      <c r="G2" s="17"/>
    </row>
    <row r="3" spans="1:7" ht="12.75">
      <c r="A3" s="19"/>
      <c r="B3" s="19"/>
      <c r="C3" s="19"/>
      <c r="D3" s="17"/>
      <c r="E3" s="2"/>
      <c r="F3" s="17"/>
      <c r="G3" s="17"/>
    </row>
    <row r="4" spans="1:8" ht="12" customHeight="1">
      <c r="A4" s="272"/>
      <c r="B4" s="272"/>
      <c r="C4" s="272"/>
      <c r="D4" s="272"/>
      <c r="E4" s="272"/>
      <c r="F4" s="272"/>
      <c r="G4" s="272"/>
      <c r="H4" s="272"/>
    </row>
    <row r="5" spans="1:8" ht="34.5" customHeight="1">
      <c r="A5" s="273" t="s">
        <v>171</v>
      </c>
      <c r="B5" s="273"/>
      <c r="C5" s="273"/>
      <c r="D5" s="273"/>
      <c r="E5" s="273"/>
      <c r="F5" s="66"/>
      <c r="G5" s="66"/>
      <c r="H5" s="67"/>
    </row>
    <row r="6" spans="1:8" ht="12.75">
      <c r="A6" s="274" t="s">
        <v>32</v>
      </c>
      <c r="B6" s="274" t="s">
        <v>0</v>
      </c>
      <c r="C6" s="274" t="s">
        <v>3</v>
      </c>
      <c r="D6" s="277" t="s">
        <v>97</v>
      </c>
      <c r="E6" s="280" t="s">
        <v>98</v>
      </c>
      <c r="F6" s="69"/>
      <c r="G6" s="69"/>
      <c r="H6" s="70"/>
    </row>
    <row r="7" spans="1:8" ht="9.75" customHeight="1">
      <c r="A7" s="275"/>
      <c r="B7" s="275"/>
      <c r="C7" s="275"/>
      <c r="D7" s="278"/>
      <c r="E7" s="281"/>
      <c r="F7" s="65"/>
      <c r="G7" s="65"/>
      <c r="H7" s="71"/>
    </row>
    <row r="8" spans="1:8" ht="3" customHeight="1" hidden="1">
      <c r="A8" s="276"/>
      <c r="B8" s="276"/>
      <c r="C8" s="276"/>
      <c r="D8" s="279"/>
      <c r="E8" s="282"/>
      <c r="F8" s="69"/>
      <c r="G8" s="69"/>
      <c r="H8" s="70"/>
    </row>
    <row r="9" spans="1:8" ht="12.75">
      <c r="A9" s="142">
        <v>1</v>
      </c>
      <c r="B9" s="142">
        <v>2</v>
      </c>
      <c r="C9" s="142">
        <v>3</v>
      </c>
      <c r="D9" s="142">
        <v>4</v>
      </c>
      <c r="E9" s="143">
        <v>5</v>
      </c>
      <c r="F9" s="65"/>
      <c r="G9" s="65"/>
      <c r="H9" s="71"/>
    </row>
    <row r="10" spans="1:8" s="87" customFormat="1" ht="29.25" customHeight="1">
      <c r="A10" s="97"/>
      <c r="B10" s="97"/>
      <c r="C10" s="97"/>
      <c r="D10" s="98" t="s">
        <v>124</v>
      </c>
      <c r="E10" s="151">
        <f>SUM(E11:E17)</f>
        <v>1273747.01</v>
      </c>
      <c r="F10" s="69"/>
      <c r="G10" s="69"/>
      <c r="H10" s="144"/>
    </row>
    <row r="11" spans="1:8" ht="20.25" customHeight="1">
      <c r="A11" s="170">
        <v>1</v>
      </c>
      <c r="B11" s="170">
        <v>600</v>
      </c>
      <c r="C11" s="170">
        <v>60013</v>
      </c>
      <c r="D11" s="171" t="s">
        <v>199</v>
      </c>
      <c r="E11" s="172">
        <v>100000</v>
      </c>
      <c r="F11" s="65"/>
      <c r="G11" s="65"/>
      <c r="H11" s="55"/>
    </row>
    <row r="12" spans="1:11" ht="20.25" customHeight="1">
      <c r="A12" s="170">
        <v>2</v>
      </c>
      <c r="B12" s="179" t="s">
        <v>177</v>
      </c>
      <c r="C12" s="179" t="s">
        <v>178</v>
      </c>
      <c r="D12" s="171" t="s">
        <v>184</v>
      </c>
      <c r="E12" s="172">
        <v>750000</v>
      </c>
      <c r="F12" s="65"/>
      <c r="G12" s="65"/>
      <c r="H12" s="55"/>
      <c r="K12" s="64"/>
    </row>
    <row r="13" spans="1:11" ht="20.25" customHeight="1">
      <c r="A13" s="170">
        <v>3</v>
      </c>
      <c r="B13" s="179" t="s">
        <v>177</v>
      </c>
      <c r="C13" s="179" t="s">
        <v>178</v>
      </c>
      <c r="D13" s="171" t="s">
        <v>184</v>
      </c>
      <c r="E13" s="172">
        <v>13900</v>
      </c>
      <c r="F13" s="65"/>
      <c r="G13" s="65"/>
      <c r="H13" s="55"/>
      <c r="K13" s="64"/>
    </row>
    <row r="14" spans="1:11" ht="20.25" customHeight="1">
      <c r="A14" s="170">
        <v>4</v>
      </c>
      <c r="B14" s="179" t="s">
        <v>177</v>
      </c>
      <c r="C14" s="179" t="s">
        <v>178</v>
      </c>
      <c r="D14" s="171" t="s">
        <v>184</v>
      </c>
      <c r="E14" s="182">
        <v>355347.01</v>
      </c>
      <c r="F14" s="65"/>
      <c r="G14" s="65"/>
      <c r="H14" s="55"/>
      <c r="K14" s="64"/>
    </row>
    <row r="15" spans="1:11" ht="20.25" customHeight="1">
      <c r="A15" s="170">
        <v>5</v>
      </c>
      <c r="B15" s="179" t="s">
        <v>203</v>
      </c>
      <c r="C15" s="179" t="s">
        <v>204</v>
      </c>
      <c r="D15" s="171" t="s">
        <v>226</v>
      </c>
      <c r="E15" s="182">
        <v>30000</v>
      </c>
      <c r="F15" s="65"/>
      <c r="G15" s="65"/>
      <c r="H15" s="55"/>
      <c r="K15" s="64"/>
    </row>
    <row r="16" spans="1:11" ht="30" customHeight="1">
      <c r="A16" s="170">
        <v>6</v>
      </c>
      <c r="B16" s="179" t="s">
        <v>203</v>
      </c>
      <c r="C16" s="179" t="s">
        <v>206</v>
      </c>
      <c r="D16" s="171" t="s">
        <v>227</v>
      </c>
      <c r="E16" s="182">
        <v>20000</v>
      </c>
      <c r="F16" s="65"/>
      <c r="G16" s="65"/>
      <c r="H16" s="55"/>
      <c r="K16" s="64"/>
    </row>
    <row r="17" spans="1:8" ht="20.25" customHeight="1">
      <c r="A17" s="156">
        <v>7</v>
      </c>
      <c r="B17" s="156">
        <v>801</v>
      </c>
      <c r="C17" s="156">
        <v>80195</v>
      </c>
      <c r="D17" s="173" t="s">
        <v>122</v>
      </c>
      <c r="E17" s="150">
        <v>4500</v>
      </c>
      <c r="F17" s="65"/>
      <c r="G17" s="65"/>
      <c r="H17" s="55"/>
    </row>
    <row r="18" spans="1:8" ht="33.75" customHeight="1">
      <c r="A18" s="99"/>
      <c r="B18" s="99"/>
      <c r="C18" s="99"/>
      <c r="D18" s="100" t="s">
        <v>127</v>
      </c>
      <c r="E18" s="128">
        <f>SUM(E19:H23)</f>
        <v>343000</v>
      </c>
      <c r="F18" s="65"/>
      <c r="G18" s="65"/>
      <c r="H18" s="55"/>
    </row>
    <row r="19" spans="1:8" ht="30.75" customHeight="1">
      <c r="A19" s="156">
        <v>1</v>
      </c>
      <c r="B19" s="156">
        <v>921</v>
      </c>
      <c r="C19" s="156">
        <v>92105</v>
      </c>
      <c r="D19" s="149" t="s">
        <v>119</v>
      </c>
      <c r="E19" s="174">
        <v>25000</v>
      </c>
      <c r="F19" s="65"/>
      <c r="G19" s="65"/>
      <c r="H19" s="55"/>
    </row>
    <row r="20" spans="1:8" ht="31.5" customHeight="1">
      <c r="A20" s="156">
        <v>2</v>
      </c>
      <c r="B20" s="156">
        <v>921</v>
      </c>
      <c r="C20" s="156">
        <v>92195</v>
      </c>
      <c r="D20" s="175" t="s">
        <v>120</v>
      </c>
      <c r="E20" s="174">
        <v>8000</v>
      </c>
      <c r="F20" s="65"/>
      <c r="G20" s="65"/>
      <c r="H20" s="55"/>
    </row>
    <row r="21" spans="1:8" ht="45" customHeight="1">
      <c r="A21" s="156">
        <v>3</v>
      </c>
      <c r="B21" s="156">
        <v>921</v>
      </c>
      <c r="C21" s="156">
        <v>92195</v>
      </c>
      <c r="D21" s="149" t="s">
        <v>121</v>
      </c>
      <c r="E21" s="174">
        <v>30000</v>
      </c>
      <c r="F21" s="65"/>
      <c r="G21" s="65"/>
      <c r="H21" s="55"/>
    </row>
    <row r="22" spans="1:13" ht="31.5" customHeight="1">
      <c r="A22" s="156">
        <v>4</v>
      </c>
      <c r="B22" s="156">
        <v>921</v>
      </c>
      <c r="C22" s="156">
        <v>92120</v>
      </c>
      <c r="D22" s="149" t="s">
        <v>114</v>
      </c>
      <c r="E22" s="174">
        <v>100000</v>
      </c>
      <c r="F22" s="65"/>
      <c r="G22" s="65"/>
      <c r="H22" s="55"/>
      <c r="K22" s="52"/>
      <c r="L22" s="52"/>
      <c r="M22" s="52"/>
    </row>
    <row r="23" spans="1:13" ht="45" customHeight="1">
      <c r="A23" s="156">
        <v>5</v>
      </c>
      <c r="B23" s="156">
        <v>926</v>
      </c>
      <c r="C23" s="156">
        <v>92605</v>
      </c>
      <c r="D23" s="149" t="s">
        <v>128</v>
      </c>
      <c r="E23" s="174">
        <v>180000</v>
      </c>
      <c r="F23" s="65"/>
      <c r="G23" s="65"/>
      <c r="H23" s="55"/>
      <c r="K23" s="52"/>
      <c r="L23" s="115"/>
      <c r="M23" s="52"/>
    </row>
    <row r="24" spans="1:13" ht="23.25" customHeight="1">
      <c r="A24" s="269" t="s">
        <v>1</v>
      </c>
      <c r="B24" s="270"/>
      <c r="C24" s="270"/>
      <c r="D24" s="271"/>
      <c r="E24" s="147">
        <f>E10+E18</f>
        <v>1616747.01</v>
      </c>
      <c r="F24" s="65"/>
      <c r="G24" s="65"/>
      <c r="H24" s="55"/>
      <c r="K24" s="52"/>
      <c r="L24" s="52"/>
      <c r="M24" s="52"/>
    </row>
    <row r="25" spans="1:8" ht="12.75">
      <c r="A25" s="55"/>
      <c r="B25" s="55"/>
      <c r="C25" s="55"/>
      <c r="D25" s="65"/>
      <c r="E25" s="65"/>
      <c r="F25" s="65"/>
      <c r="G25" s="65"/>
      <c r="H25" s="55"/>
    </row>
    <row r="26" spans="1:8" ht="12.75">
      <c r="A26" s="55"/>
      <c r="B26" s="55"/>
      <c r="C26" s="55"/>
      <c r="D26" s="65"/>
      <c r="E26" s="65"/>
      <c r="F26" s="65"/>
      <c r="G26" s="65"/>
      <c r="H26" s="55"/>
    </row>
    <row r="38" ht="183.75" customHeight="1" hidden="1"/>
  </sheetData>
  <sheetProtection/>
  <mergeCells count="8">
    <mergeCell ref="A24:D24"/>
    <mergeCell ref="A4:H4"/>
    <mergeCell ref="A5:E5"/>
    <mergeCell ref="A6:A8"/>
    <mergeCell ref="B6:B8"/>
    <mergeCell ref="C6:C8"/>
    <mergeCell ref="D6:D8"/>
    <mergeCell ref="E6:E8"/>
  </mergeCells>
  <printOptions/>
  <pageMargins left="0.5905511811023623" right="0.3937007874015748" top="0.2362204724409449" bottom="0.03937007874015748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C1">
      <selection activeCell="J23" sqref="J23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5" ht="12.75">
      <c r="A1" s="19"/>
      <c r="B1" s="19"/>
      <c r="C1" s="19"/>
      <c r="D1" s="63"/>
      <c r="E1" s="2" t="s">
        <v>198</v>
      </c>
    </row>
    <row r="2" spans="1:5" ht="12.75">
      <c r="A2" s="19"/>
      <c r="B2" s="19"/>
      <c r="C2" s="19"/>
      <c r="D2" s="17"/>
      <c r="E2" s="2" t="s">
        <v>165</v>
      </c>
    </row>
    <row r="3" spans="1:5" ht="15.75">
      <c r="A3" s="272"/>
      <c r="B3" s="272"/>
      <c r="C3" s="272"/>
      <c r="D3" s="272"/>
      <c r="E3" s="272"/>
    </row>
    <row r="4" ht="12.75">
      <c r="E4" s="64"/>
    </row>
    <row r="5" ht="12.75">
      <c r="E5" s="64"/>
    </row>
    <row r="6" spans="1:5" ht="15.75">
      <c r="A6" s="273" t="s">
        <v>170</v>
      </c>
      <c r="B6" s="273"/>
      <c r="C6" s="273"/>
      <c r="D6" s="273"/>
      <c r="E6" s="273"/>
    </row>
    <row r="7" spans="4:5" ht="12.75">
      <c r="D7" s="19"/>
      <c r="E7" s="68"/>
    </row>
    <row r="8" spans="1:5" ht="12.75">
      <c r="A8" s="265" t="s">
        <v>32</v>
      </c>
      <c r="B8" s="265" t="s">
        <v>0</v>
      </c>
      <c r="C8" s="265" t="s">
        <v>3</v>
      </c>
      <c r="D8" s="267" t="s">
        <v>97</v>
      </c>
      <c r="E8" s="286" t="s">
        <v>98</v>
      </c>
    </row>
    <row r="9" spans="1:5" ht="12.75">
      <c r="A9" s="265"/>
      <c r="B9" s="265"/>
      <c r="C9" s="265"/>
      <c r="D9" s="267"/>
      <c r="E9" s="287"/>
    </row>
    <row r="10" spans="1:5" ht="12.75">
      <c r="A10" s="265"/>
      <c r="B10" s="265"/>
      <c r="C10" s="265"/>
      <c r="D10" s="267"/>
      <c r="E10" s="288"/>
    </row>
    <row r="11" spans="1:5" ht="12.75">
      <c r="A11" s="39">
        <v>1</v>
      </c>
      <c r="B11" s="39">
        <v>2</v>
      </c>
      <c r="C11" s="39">
        <v>3</v>
      </c>
      <c r="D11" s="39">
        <v>4</v>
      </c>
      <c r="E11" s="40">
        <v>5</v>
      </c>
    </row>
    <row r="12" spans="1:5" ht="29.25" customHeight="1">
      <c r="A12" s="156">
        <v>1</v>
      </c>
      <c r="B12" s="156">
        <v>801</v>
      </c>
      <c r="C12" s="156">
        <v>80104</v>
      </c>
      <c r="D12" s="149" t="s">
        <v>166</v>
      </c>
      <c r="E12" s="150">
        <v>915000</v>
      </c>
    </row>
    <row r="13" spans="1:5" ht="29.25" customHeight="1">
      <c r="A13" s="156">
        <v>2</v>
      </c>
      <c r="B13" s="156">
        <v>801</v>
      </c>
      <c r="C13" s="156">
        <v>80149</v>
      </c>
      <c r="D13" s="149" t="s">
        <v>166</v>
      </c>
      <c r="E13" s="150">
        <v>68352</v>
      </c>
    </row>
    <row r="14" spans="1:5" ht="29.25" customHeight="1">
      <c r="A14" s="156">
        <v>3</v>
      </c>
      <c r="B14" s="156">
        <v>921</v>
      </c>
      <c r="C14" s="156">
        <v>92116</v>
      </c>
      <c r="D14" s="149" t="s">
        <v>137</v>
      </c>
      <c r="E14" s="150">
        <v>380584</v>
      </c>
    </row>
    <row r="15" spans="1:5" ht="24.75" customHeight="1">
      <c r="A15" s="283" t="s">
        <v>1</v>
      </c>
      <c r="B15" s="284"/>
      <c r="C15" s="284"/>
      <c r="D15" s="285"/>
      <c r="E15" s="51">
        <f>SUM(E12:E14)</f>
        <v>1363936</v>
      </c>
    </row>
    <row r="33" spans="3:4" ht="12.75">
      <c r="C33" s="167"/>
      <c r="D33" s="167"/>
    </row>
  </sheetData>
  <sheetProtection/>
  <mergeCells count="8">
    <mergeCell ref="A15:D15"/>
    <mergeCell ref="A3:E3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O19" sqref="O19"/>
    </sheetView>
  </sheetViews>
  <sheetFormatPr defaultColWidth="9.140625" defaultRowHeight="12.75"/>
  <cols>
    <col min="3" max="3" width="45.00390625" style="0" customWidth="1"/>
    <col min="4" max="4" width="19.57421875" style="0" customWidth="1"/>
    <col min="5" max="5" width="13.7109375" style="0" customWidth="1"/>
    <col min="6" max="7" width="14.140625" style="0" customWidth="1"/>
  </cols>
  <sheetData>
    <row r="1" spans="1:7" ht="12.75">
      <c r="A1" s="19"/>
      <c r="B1" s="19"/>
      <c r="C1" s="19"/>
      <c r="D1" s="38"/>
      <c r="E1" s="38"/>
      <c r="F1" s="38"/>
      <c r="G1" s="2" t="s">
        <v>222</v>
      </c>
    </row>
    <row r="2" spans="1:7" ht="12.75">
      <c r="A2" s="19"/>
      <c r="B2" s="19"/>
      <c r="C2" s="19"/>
      <c r="D2" s="38"/>
      <c r="E2" s="38"/>
      <c r="F2" s="38"/>
      <c r="G2" s="2" t="s">
        <v>218</v>
      </c>
    </row>
    <row r="3" spans="1:7" ht="12.75">
      <c r="A3" s="19"/>
      <c r="B3" s="19"/>
      <c r="C3" s="19"/>
      <c r="D3" s="38"/>
      <c r="E3" s="38"/>
      <c r="F3" s="38"/>
      <c r="G3" s="117"/>
    </row>
    <row r="4" spans="1:7" ht="25.5" customHeight="1">
      <c r="A4" s="289" t="s">
        <v>217</v>
      </c>
      <c r="B4" s="289"/>
      <c r="C4" s="289"/>
      <c r="D4" s="289"/>
      <c r="E4" s="289"/>
      <c r="F4" s="289"/>
      <c r="G4" s="289"/>
    </row>
    <row r="5" spans="1:7" ht="12.75" customHeight="1">
      <c r="A5" s="265" t="s">
        <v>0</v>
      </c>
      <c r="B5" s="258" t="s">
        <v>3</v>
      </c>
      <c r="C5" s="258" t="s">
        <v>109</v>
      </c>
      <c r="D5" s="257" t="s">
        <v>130</v>
      </c>
      <c r="E5" s="286" t="s">
        <v>17</v>
      </c>
      <c r="F5" s="257" t="s">
        <v>54</v>
      </c>
      <c r="G5" s="257"/>
    </row>
    <row r="6" spans="1:7" ht="31.5" customHeight="1">
      <c r="A6" s="265"/>
      <c r="B6" s="259"/>
      <c r="C6" s="259"/>
      <c r="D6" s="290"/>
      <c r="E6" s="288"/>
      <c r="F6" s="77" t="s">
        <v>125</v>
      </c>
      <c r="G6" s="77" t="s">
        <v>126</v>
      </c>
    </row>
    <row r="7" spans="1:7" ht="12.75">
      <c r="A7" s="39">
        <v>1</v>
      </c>
      <c r="B7" s="39">
        <v>2</v>
      </c>
      <c r="C7" s="39">
        <v>3</v>
      </c>
      <c r="D7" s="40">
        <v>4</v>
      </c>
      <c r="E7" s="40">
        <v>5</v>
      </c>
      <c r="F7" s="40">
        <v>6</v>
      </c>
      <c r="G7" s="40">
        <v>7</v>
      </c>
    </row>
    <row r="8" spans="1:7" s="19" customFormat="1" ht="23.25" customHeight="1">
      <c r="A8" s="99">
        <v>801</v>
      </c>
      <c r="B8" s="107"/>
      <c r="C8" s="107" t="s">
        <v>215</v>
      </c>
      <c r="D8" s="101">
        <v>45000</v>
      </c>
      <c r="E8" s="101">
        <v>45000</v>
      </c>
      <c r="F8" s="101">
        <v>45000</v>
      </c>
      <c r="G8" s="101">
        <v>0</v>
      </c>
    </row>
    <row r="9" spans="1:7" ht="45" customHeight="1">
      <c r="A9" s="105"/>
      <c r="B9" s="105">
        <v>80195</v>
      </c>
      <c r="C9" s="125" t="s">
        <v>216</v>
      </c>
      <c r="D9" s="141">
        <v>45000</v>
      </c>
      <c r="E9" s="141">
        <v>45000</v>
      </c>
      <c r="F9" s="141">
        <v>45000</v>
      </c>
      <c r="G9" s="141">
        <v>0</v>
      </c>
    </row>
    <row r="10" spans="1:7" ht="12.75">
      <c r="A10" s="118"/>
      <c r="B10" s="119"/>
      <c r="C10" s="116" t="s">
        <v>1</v>
      </c>
      <c r="D10" s="101">
        <v>45000</v>
      </c>
      <c r="E10" s="101">
        <v>45000</v>
      </c>
      <c r="F10" s="101">
        <v>45000</v>
      </c>
      <c r="G10" s="101"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8" shapeId="7368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2022-05-18T10:29:15Z</cp:lastPrinted>
  <dcterms:created xsi:type="dcterms:W3CDTF">2010-03-08T07:45:02Z</dcterms:created>
  <dcterms:modified xsi:type="dcterms:W3CDTF">2022-05-18T12:32:37Z</dcterms:modified>
  <cp:category/>
  <cp:version/>
  <cp:contentType/>
  <cp:contentStatus/>
</cp:coreProperties>
</file>