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firstSheet="1" activeTab="2"/>
  </bookViews>
  <sheets>
    <sheet name="DOCHODY" sheetId="1" state="hidden" r:id="rId1"/>
    <sheet name="WYDATKI" sheetId="2" r:id="rId2"/>
    <sheet name="WYDATKI BIEŻĄCE" sheetId="3" r:id="rId3"/>
    <sheet name="ZADANIA ZLECONE" sheetId="4" state="hidden" r:id="rId4"/>
    <sheet name="WYDATKI MAJĄTKOWE" sheetId="5" state="hidden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state="hidden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'DOCHODY'!$A$1:$K$27</definedName>
    <definedName name="_xlnm.Print_Area" localSheetId="8">'DOTACJE CELOWE'!$A$1:$H$42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'WYDATKI'!$A$1:$H$15</definedName>
    <definedName name="_xlnm.Print_Area" localSheetId="2">'WYDATKI BIEŻĄCE'!$A$1:$N$29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<sst xmlns="http://schemas.openxmlformats.org/spreadsheetml/2006/main" count="686" uniqueCount="333">
  <si>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</si>
  <si>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</si>
  <si>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</si>
  <si>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</si>
  <si>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</si>
  <si>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</si>
  <si>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</si>
  <si>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</si>
  <si>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</si>
  <si>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</si>
  <si>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</si>
  <si>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</si>
  <si>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</si>
  <si>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</si>
  <si>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</si>
  <si>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</si>
  <si>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</si>
  <si>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</si>
  <si>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</si>
  <si>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</si>
  <si>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</si>
  <si>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</si>
  <si>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</si>
  <si>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</si>
  <si>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</si>
  <si>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</si>
  <si>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</si>
  <si>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</si>
  <si>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</si>
  <si>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</si>
  <si>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</si>
  <si>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</si>
  <si>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</si>
  <si>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</si>
  <si>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</si>
  <si>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</si>
  <si>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</si>
  <si>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</si>
  <si>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</si>
  <si>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</si>
  <si>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</si>
  <si>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</si>
  <si>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</si>
  <si>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</si>
  <si>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</si>
  <si>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</si>
  <si>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</si>
  <si>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</si>
  <si>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</si>
  <si>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</si>
  <si>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</si>
  <si>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</si>
  <si>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</si>
  <si>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</si>
  <si>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</si>
  <si>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</si>
  <si>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</si>
  <si>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</si>
  <si>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</si>
  <si>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</si>
  <si>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</si>
  <si>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</si>
  <si>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</si>
  <si>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</si>
  <si>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</si>
  <si>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</si>
  <si>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</si>
  <si>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</si>
  <si>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</si>
  <si>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</si>
  <si>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</si>
  <si>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</si>
  <si>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</si>
  <si>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</si>
  <si>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</si>
  <si>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</si>
  <si>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</si>
  <si>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</si>
  <si>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</si>
  <si>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</si>
  <si>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</si>
  <si>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</si>
  <si>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</si>
  <si>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</si>
  <si>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</si>
  <si>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</si>
  <si>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</si>
  <si>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</si>
  <si>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</si>
  <si>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</si>
  <si>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</si>
  <si>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</si>
  <si>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</si>
  <si>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</si>
  <si>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</si>
  <si>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</si>
  <si>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</si>
  <si>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</si>
  <si>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</si>
  <si>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</si>
  <si>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</si>
  <si>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</si>
  <si>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</si>
  <si>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</si>
  <si>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</si>
  <si>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</si>
  <si>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</si>
  <si>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</si>
  <si>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</si>
  <si>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</si>
  <si>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</si>
  <si>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</si>
  <si>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</si>
  <si>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</si>
  <si>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</si>
  <si>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</si>
  <si>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</si>
  <si>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</si>
  <si>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</si>
  <si>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</si>
  <si>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</si>
  <si>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</si>
  <si>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</si>
  <si>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</si>
  <si>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</si>
  <si>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</si>
  <si>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</si>
  <si>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</si>
  <si>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</si>
  <si>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</si>
  <si>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</si>
  <si>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</si>
  <si>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</si>
  <si>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</si>
  <si>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</si>
  <si>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</si>
  <si>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</si>
  <si>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</si>
  <si>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</si>
  <si>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</si>
  <si>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</si>
  <si>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</si>
  <si>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</si>
  <si>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</si>
  <si>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</si>
  <si>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</si>
  <si>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</si>
  <si>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</si>
  <si>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</si>
  <si>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</si>
  <si>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</si>
  <si>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</si>
  <si>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</si>
  <si>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</si>
  <si>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</si>
  <si>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</si>
  <si>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</si>
  <si>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</si>
  <si>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</si>
  <si>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</si>
  <si>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</si>
  <si>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</si>
  <si>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</si>
  <si>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</si>
  <si>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</si>
  <si>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</si>
  <si>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</si>
  <si>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</si>
  <si>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</si>
  <si>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</si>
  <si>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</si>
  <si>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</si>
  <si>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</si>
  <si>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</si>
  <si>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</si>
  <si>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</si>
  <si>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</si>
  <si>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</si>
  <si>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</si>
  <si>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</si>
  <si>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</si>
  <si>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</si>
  <si>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</si>
  <si>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</si>
  <si>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</si>
  <si>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</si>
  <si>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</si>
  <si>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</si>
  <si>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</si>
  <si>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</si>
  <si>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</si>
  <si>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</si>
  <si>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</si>
  <si>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</si>
  <si>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</si>
  <si>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</si>
  <si>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</si>
  <si>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</si>
  <si>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</si>
  <si>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</si>
  <si>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</si>
  <si>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</si>
  <si>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</si>
  <si>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</si>
  <si>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</si>
  <si>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</si>
  <si>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</si>
  <si>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</si>
  <si>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</si>
  <si>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</si>
  <si>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</si>
  <si>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</si>
  <si>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</si>
  <si>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</si>
  <si>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</si>
  <si>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</si>
  <si>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</si>
  <si>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</si>
  <si>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</si>
  <si>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</si>
  <si>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</si>
  <si>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</si>
  <si>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</si>
  <si>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</si>
  <si>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</si>
  <si>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</si>
  <si>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</si>
  <si>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</si>
  <si>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</si>
  <si>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</si>
  <si>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</si>
  <si>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</si>
  <si>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</si>
  <si>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</si>
  <si>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</si>
  <si>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</si>
  <si>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</si>
  <si>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</si>
  <si>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</si>
  <si>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</si>
  <si>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</si>
  <si>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</si>
  <si>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</si>
  <si>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</si>
  <si>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</si>
  <si>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</si>
  <si>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</si>
  <si>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</si>
  <si>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</si>
  <si>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</si>
  <si>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</si>
  <si>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</si>
  <si>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</si>
  <si>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</si>
  <si>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</si>
  <si>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</si>
  <si>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</si>
  <si>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</si>
  <si>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</si>
  <si>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</si>
  <si>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</si>
  <si>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</si>
  <si>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</si>
  <si>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</si>
  <si>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</si>
  <si>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</si>
  <si>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</si>
  <si>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</si>
  <si>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</si>
  <si>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</si>
  <si>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</si>
  <si>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</si>
  <si>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</si>
  <si>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</si>
  <si>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</si>
  <si>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</si>
  <si>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</si>
  <si>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</si>
  <si>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</si>
  <si>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</si>
  <si>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</si>
  <si>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</si>
  <si>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</si>
  <si>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</si>
  <si>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</si>
  <si>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</si>
  <si>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</si>
  <si>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</si>
  <si>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</si>
  <si>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</si>
  <si>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</si>
  <si>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</si>
  <si>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</si>
  <si>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</si>
  <si>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</si>
  <si>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</si>
  <si>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</si>
  <si>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</si>
  <si>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</si>
  <si>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</si>
  <si>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</si>
  <si>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</si>
  <si>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</si>
  <si>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</si>
  <si>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</si>
  <si>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</si>
  <si>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</si>
  <si>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</si>
  <si>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</si>
  <si>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</si>
  <si>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</si>
  <si>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</si>
  <si>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</si>
  <si>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</si>
  <si>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</si>
  <si>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</si>
  <si>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</si>
  <si>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855</t>
  </si>
  <si>
    <t>RODZINA</t>
  </si>
  <si>
    <t>zmieniającego Uchwałę Budżetową Gminy na rok 2021</t>
  </si>
  <si>
    <t>Planowane wydatki na 2021 r.</t>
  </si>
  <si>
    <t>Dotacje celowe otrzymane z budżetu państwa na realizację zadań bieżących z zakresu administracji rządowej oraz innych zadań zleconych gminie (związkom gmin, związkom powiatowo-gminnym) ustawami</t>
  </si>
  <si>
    <t>Załącznik nr 1 do Zarządzenia nr 67/2021 Wójta Gminy Belsk Duży z dnia 23 lipca 2021 roku</t>
  </si>
  <si>
    <t>85502</t>
  </si>
  <si>
    <t xml:space="preserve">Świadczenia rodzinne, świadczenia z funduszu alimentacyjnego oraz składki na ubezpieczenia emerytalne i rentowe z ubezpieczenia społecznego </t>
  </si>
  <si>
    <t>Załącznik nr 3 do Zarządzenia nr 83/2021 Wójta Gminy Belsk Duży z dnia 31 sierpnia 2021 roku</t>
  </si>
  <si>
    <t>Załącznik nr 1 do Zarządzenia nr 109/2021 Wójta Gminy Belsk Duży z dnia 29 października 2021 roku</t>
  </si>
  <si>
    <t>710</t>
  </si>
  <si>
    <t>Działalność usługowa</t>
  </si>
  <si>
    <t>71015</t>
  </si>
  <si>
    <t>Nadzór budowlany</t>
  </si>
  <si>
    <t>DZIAŁALNOŚĆ USŁUGOWA</t>
  </si>
  <si>
    <t>Załącznik nr 2 do Zarządzenia nr 109/2021 Wójta Gminy Belsk Duży z dnia 29 października 2021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</si>
</sst>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8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19" fillId="0" borderId="0" xfId="0" applyNumberFormat="1" applyFont="1" applyAlignment="1">
      <alignment/>
    </xf>
    <xf numFmtId="4" fontId="19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4" fontId="19" fillId="0" borderId="22" xfId="52" applyNumberFormat="1" applyFont="1" applyBorder="1" applyAlignment="1">
      <alignment horizontal="center" vertical="center"/>
      <protection/>
    </xf>
    <xf numFmtId="4" fontId="20" fillId="0" borderId="16" xfId="52" applyNumberFormat="1" applyFont="1" applyBorder="1" applyAlignment="1">
      <alignment horizontal="center" vertical="center"/>
      <protection/>
    </xf>
    <xf numFmtId="4" fontId="20" fillId="0" borderId="14" xfId="52" applyNumberFormat="1" applyFont="1" applyBorder="1" applyAlignment="1">
      <alignment horizontal="center" vertical="center"/>
      <protection/>
    </xf>
    <xf numFmtId="4" fontId="19" fillId="0" borderId="14" xfId="52" applyNumberFormat="1" applyFont="1" applyBorder="1" applyAlignment="1">
      <alignment horizontal="center" vertical="center"/>
      <protection/>
    </xf>
    <xf numFmtId="4" fontId="19" fillId="0" borderId="14" xfId="53" applyNumberFormat="1" applyFont="1" applyBorder="1" applyAlignment="1">
      <alignment horizontal="center" vertical="center" wrapText="1"/>
      <protection/>
    </xf>
    <xf numFmtId="4" fontId="0" fillId="0" borderId="14" xfId="0" applyNumberFormat="1" applyBorder="1" applyAlignment="1">
      <alignment horizontal="center" vertical="center"/>
    </xf>
    <xf numFmtId="49" fontId="19" fillId="24" borderId="10" xfId="52" applyNumberFormat="1" applyFont="1" applyFill="1" applyBorder="1" applyAlignment="1">
      <alignment horizontal="center" vertical="center"/>
      <protection/>
    </xf>
    <xf numFmtId="49" fontId="19" fillId="24" borderId="15" xfId="52" applyNumberFormat="1" applyFont="1" applyFill="1" applyBorder="1" applyAlignment="1">
      <alignment horizontal="center" vertical="center"/>
      <protection/>
    </xf>
    <xf numFmtId="4" fontId="19" fillId="24" borderId="10" xfId="52" applyNumberFormat="1" applyFont="1" applyFill="1" applyBorder="1" applyAlignment="1">
      <alignment horizontal="center" vertical="center"/>
      <protection/>
    </xf>
    <xf numFmtId="4" fontId="19" fillId="24" borderId="29" xfId="52" applyNumberFormat="1" applyFont="1" applyFill="1" applyBorder="1" applyAlignment="1">
      <alignment horizontal="center" vertical="center"/>
      <protection/>
    </xf>
    <xf numFmtId="4" fontId="19" fillId="24" borderId="22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5" xfId="52" applyNumberFormat="1" applyFont="1" applyFill="1" applyBorder="1" applyAlignment="1">
      <alignment horizontal="center" vertical="center"/>
      <protection/>
    </xf>
    <xf numFmtId="0" fontId="0" fillId="24" borderId="15" xfId="0" applyFont="1" applyFill="1" applyBorder="1" applyAlignment="1">
      <alignment vertical="center" wrapText="1"/>
    </xf>
    <xf numFmtId="4" fontId="0" fillId="24" borderId="10" xfId="52" applyNumberFormat="1" applyFont="1" applyFill="1" applyBorder="1" applyAlignment="1">
      <alignment horizontal="center" vertical="center"/>
      <protection/>
    </xf>
    <xf numFmtId="4" fontId="0" fillId="24" borderId="29" xfId="52" applyNumberFormat="1" applyFont="1" applyFill="1" applyBorder="1" applyAlignment="1">
      <alignment horizontal="center" vertical="center"/>
      <protection/>
    </xf>
    <xf numFmtId="4" fontId="0" fillId="24" borderId="22" xfId="52" applyNumberFormat="1" applyFont="1" applyFill="1" applyBorder="1" applyAlignment="1">
      <alignment horizontal="center" vertical="center"/>
      <protection/>
    </xf>
    <xf numFmtId="4" fontId="19" fillId="24" borderId="14" xfId="52" applyNumberFormat="1" applyFont="1" applyFill="1" applyBorder="1" applyAlignment="1">
      <alignment horizontal="center" vertical="center"/>
      <protection/>
    </xf>
    <xf numFmtId="4" fontId="19" fillId="24" borderId="14" xfId="53" applyNumberFormat="1" applyFont="1" applyFill="1" applyBorder="1" applyAlignment="1">
      <alignment horizontal="center" vertical="center" wrapText="1"/>
      <protection/>
    </xf>
    <xf numFmtId="4" fontId="0" fillId="24" borderId="14" xfId="52" applyNumberFormat="1" applyFont="1" applyFill="1" applyBorder="1" applyAlignment="1">
      <alignment horizontal="center" vertical="center"/>
      <protection/>
    </xf>
    <xf numFmtId="4" fontId="0" fillId="24" borderId="14" xfId="53" applyNumberFormat="1" applyFont="1" applyFill="1" applyBorder="1" applyAlignment="1">
      <alignment horizontal="center" vertical="center" wrapText="1"/>
      <protection/>
    </xf>
    <xf numFmtId="0" fontId="19" fillId="24" borderId="15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8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4" fillId="0" borderId="0" xfId="55" applyFont="1" applyAlignment="1">
      <alignment horizontal="left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  <xf numFmtId="0" fontId="24" fillId="0" borderId="39" xfId="55" applyFont="1" applyBorder="1" applyAlignment="1">
      <alignment horizontal="center"/>
      <protection/>
    </xf>
    <xf numFmtId="0" fontId="24" fillId="0" borderId="40" xfId="55" applyFont="1" applyBorder="1" applyAlignment="1">
      <alignment horizontal="center"/>
      <protection/>
    </xf>
    <xf numFmtId="0" fontId="24" fillId="0" borderId="41" xfId="55" applyFont="1" applyBorder="1" applyAlignment="1">
      <alignment horizontal="center"/>
      <protection/>
    </xf>
    <xf numFmtId="0" fontId="30" fillId="0" borderId="39" xfId="55" applyFont="1" applyBorder="1" applyAlignment="1">
      <alignment horizontal="center"/>
      <protection/>
    </xf>
    <xf numFmtId="0" fontId="30" fillId="0" borderId="41" xfId="55" applyFont="1" applyBorder="1" applyAlignment="1">
      <alignment horizontal="center"/>
      <protection/>
    </xf>
    <xf numFmtId="0" fontId="30" fillId="0" borderId="42" xfId="55" applyFont="1" applyBorder="1" applyAlignment="1">
      <alignment horizontal="center"/>
      <protection/>
    </xf>
    <xf numFmtId="0" fontId="30" fillId="0" borderId="43" xfId="55" applyFont="1" applyBorder="1" applyAlignment="1">
      <alignment horizontal="center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H1" sqref="H1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4.8515625" style="0" customWidth="1"/>
    <col min="4" max="4" width="11.00390625" style="0" customWidth="1"/>
    <col min="5" max="5" width="14.57421875" style="0" customWidth="1"/>
    <col min="6" max="6" width="14.8515625" style="0" customWidth="1"/>
    <col min="7" max="7" width="14.14062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4.003906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322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319</v>
      </c>
      <c r="L2" s="2"/>
    </row>
    <row r="3" spans="1:5" ht="16.5" customHeight="1">
      <c r="A3" s="96"/>
      <c r="B3" s="305" t="s">
        <v>110</v>
      </c>
      <c r="C3" s="305"/>
      <c r="D3" s="305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306"/>
      <c r="D5" s="306"/>
      <c r="E5" s="306"/>
    </row>
    <row r="6" spans="1:11" ht="12.75">
      <c r="A6" s="4"/>
      <c r="B6" s="4"/>
      <c r="C6" s="87"/>
      <c r="D6" s="87"/>
      <c r="E6" s="87"/>
      <c r="F6" s="307"/>
      <c r="G6" s="307"/>
      <c r="H6" s="307"/>
      <c r="I6" s="307"/>
      <c r="J6" s="307"/>
      <c r="K6" s="308"/>
    </row>
    <row r="7" spans="1:11" ht="12.75">
      <c r="A7" s="287" t="s">
        <v>0</v>
      </c>
      <c r="B7" s="287"/>
      <c r="C7" s="289" t="s">
        <v>1</v>
      </c>
      <c r="D7" s="290"/>
      <c r="E7" s="291"/>
      <c r="F7" s="298" t="s">
        <v>19</v>
      </c>
      <c r="G7" s="298"/>
      <c r="H7" s="298"/>
      <c r="I7" s="298"/>
      <c r="J7" s="298"/>
      <c r="K7" s="299"/>
    </row>
    <row r="8" spans="1:11" ht="12.75">
      <c r="A8" s="287"/>
      <c r="B8" s="287"/>
      <c r="C8" s="292"/>
      <c r="D8" s="293"/>
      <c r="E8" s="294"/>
      <c r="F8" s="292" t="s">
        <v>2</v>
      </c>
      <c r="G8" s="300" t="s">
        <v>6</v>
      </c>
      <c r="H8" s="299"/>
      <c r="I8" s="301" t="s">
        <v>4</v>
      </c>
      <c r="J8" s="300" t="s">
        <v>6</v>
      </c>
      <c r="K8" s="299"/>
    </row>
    <row r="9" spans="1:11" ht="105" customHeight="1">
      <c r="A9" s="287"/>
      <c r="B9" s="288"/>
      <c r="C9" s="295"/>
      <c r="D9" s="296"/>
      <c r="E9" s="297"/>
      <c r="F9" s="295"/>
      <c r="G9" s="90" t="s">
        <v>111</v>
      </c>
      <c r="H9" s="91" t="s">
        <v>112</v>
      </c>
      <c r="I9" s="288"/>
      <c r="J9" s="89" t="s">
        <v>111</v>
      </c>
      <c r="K9" s="91" t="s">
        <v>112</v>
      </c>
    </row>
    <row r="10" spans="1:11" ht="17.2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2.75">
      <c r="A11" s="10">
        <v>1</v>
      </c>
      <c r="B11" s="10">
        <v>2</v>
      </c>
      <c r="C11" s="302">
        <v>3</v>
      </c>
      <c r="D11" s="303"/>
      <c r="E11" s="304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25.5" customHeight="1">
      <c r="A12" s="255" t="s">
        <v>55</v>
      </c>
      <c r="B12" s="243" t="s">
        <v>114</v>
      </c>
      <c r="C12" s="261">
        <v>1232613.01</v>
      </c>
      <c r="D12" s="261">
        <f>D13</f>
        <v>16501.67</v>
      </c>
      <c r="E12" s="261">
        <f>SUM(C12:D12)</f>
        <v>1249114.68</v>
      </c>
      <c r="F12" s="261">
        <f>E12-I12</f>
        <v>1249114.68</v>
      </c>
      <c r="G12" s="261">
        <v>455071.68</v>
      </c>
      <c r="H12" s="261">
        <v>0</v>
      </c>
      <c r="I12" s="261">
        <v>0</v>
      </c>
      <c r="J12" s="261">
        <v>0</v>
      </c>
      <c r="K12" s="261">
        <v>0</v>
      </c>
    </row>
    <row r="13" spans="1:11" ht="92.25" customHeight="1">
      <c r="A13" s="259"/>
      <c r="B13" s="164" t="s">
        <v>321</v>
      </c>
      <c r="C13" s="262">
        <v>56257.01</v>
      </c>
      <c r="D13" s="262">
        <v>16501.67</v>
      </c>
      <c r="E13" s="262">
        <f>SUM(C13:D13)</f>
        <v>72758.68</v>
      </c>
      <c r="F13" s="262">
        <v>16501.67</v>
      </c>
      <c r="G13" s="262">
        <f>D13</f>
        <v>16501.67</v>
      </c>
      <c r="H13" s="262">
        <v>0</v>
      </c>
      <c r="I13" s="262">
        <v>0</v>
      </c>
      <c r="J13" s="262">
        <v>0</v>
      </c>
      <c r="K13" s="262">
        <v>0</v>
      </c>
    </row>
    <row r="14" spans="1:11" ht="22.5" customHeight="1">
      <c r="A14" s="255" t="s">
        <v>317</v>
      </c>
      <c r="B14" s="243" t="s">
        <v>318</v>
      </c>
      <c r="C14" s="261">
        <v>8544226</v>
      </c>
      <c r="D14" s="261">
        <f>D15</f>
        <v>-225284</v>
      </c>
      <c r="E14" s="261">
        <f>C14+D14</f>
        <v>8318942</v>
      </c>
      <c r="F14" s="261">
        <f>E14-I14</f>
        <v>8318942</v>
      </c>
      <c r="G14" s="261">
        <v>8311942</v>
      </c>
      <c r="H14" s="261">
        <v>0</v>
      </c>
      <c r="I14" s="261">
        <v>0</v>
      </c>
      <c r="J14" s="261">
        <v>0</v>
      </c>
      <c r="K14" s="261">
        <v>0</v>
      </c>
    </row>
    <row r="15" spans="1:11" ht="94.5" customHeight="1">
      <c r="A15" s="259"/>
      <c r="B15" s="164" t="s">
        <v>321</v>
      </c>
      <c r="C15" s="262">
        <v>226000</v>
      </c>
      <c r="D15" s="262">
        <v>-225284</v>
      </c>
      <c r="E15" s="262">
        <f>SUM(C15:D15)</f>
        <v>716</v>
      </c>
      <c r="F15" s="262">
        <v>-225284</v>
      </c>
      <c r="G15" s="262">
        <f>D15</f>
        <v>-225284</v>
      </c>
      <c r="H15" s="262">
        <v>0</v>
      </c>
      <c r="I15" s="262">
        <v>0</v>
      </c>
      <c r="J15" s="262">
        <v>0</v>
      </c>
      <c r="K15" s="262">
        <v>0</v>
      </c>
    </row>
    <row r="16" spans="1:11" ht="21" customHeight="1">
      <c r="A16" s="198"/>
      <c r="B16" s="198" t="s">
        <v>115</v>
      </c>
      <c r="C16" s="263">
        <v>36474240.12</v>
      </c>
      <c r="D16" s="261">
        <f>D14+D12</f>
        <v>-208782.33000000002</v>
      </c>
      <c r="E16" s="261">
        <f>SUM(C16:D16)</f>
        <v>36265457.79</v>
      </c>
      <c r="F16" s="261">
        <v>35700312.79</v>
      </c>
      <c r="G16" s="263">
        <v>9517012.39</v>
      </c>
      <c r="H16" s="263">
        <v>51494.4</v>
      </c>
      <c r="I16" s="263">
        <v>565145</v>
      </c>
      <c r="J16" s="263">
        <v>0</v>
      </c>
      <c r="K16" s="263">
        <v>133623</v>
      </c>
    </row>
    <row r="17" spans="1:11" s="17" customFormat="1" ht="12.75">
      <c r="A17"/>
      <c r="B17" s="30"/>
      <c r="C17" s="256"/>
      <c r="D17" s="256"/>
      <c r="E17" s="256"/>
      <c r="F17" s="257"/>
      <c r="G17" s="257"/>
      <c r="H17" s="257"/>
      <c r="I17" s="257"/>
      <c r="J17" s="257"/>
      <c r="K17" s="257"/>
    </row>
    <row r="18" spans="1:11" s="17" customFormat="1" ht="12.75">
      <c r="A18"/>
      <c r="B18" s="30"/>
      <c r="C18" s="256"/>
      <c r="D18" s="256"/>
      <c r="E18" s="256"/>
      <c r="F18" s="257"/>
      <c r="G18" s="257"/>
      <c r="H18" s="257"/>
      <c r="I18" s="257"/>
      <c r="J18" s="257"/>
      <c r="K18" s="257"/>
    </row>
    <row r="19" spans="1:11" s="17" customFormat="1" ht="12.75">
      <c r="A19"/>
      <c r="B19" s="30"/>
      <c r="C19" s="256"/>
      <c r="D19" s="256"/>
      <c r="E19" s="256"/>
      <c r="F19" s="257"/>
      <c r="G19" s="257"/>
      <c r="H19" s="257"/>
      <c r="I19" s="257"/>
      <c r="J19" s="257"/>
      <c r="K19" s="257"/>
    </row>
    <row r="20" spans="1:5" ht="12.75">
      <c r="A20" s="30"/>
      <c r="B20" s="30"/>
      <c r="C20" s="30"/>
      <c r="D20" s="30"/>
      <c r="E20" s="30"/>
    </row>
    <row r="21" spans="1:11" s="17" customFormat="1" ht="12.75">
      <c r="A21"/>
      <c r="B21" s="30"/>
      <c r="C21" s="30"/>
      <c r="D21" s="30"/>
      <c r="E21" s="30"/>
      <c r="F21"/>
      <c r="G21"/>
      <c r="H21"/>
      <c r="I21"/>
      <c r="J21"/>
      <c r="K21"/>
    </row>
    <row r="22" spans="1:11" s="17" customFormat="1" ht="12.75">
      <c r="A22"/>
      <c r="B22"/>
      <c r="C22"/>
      <c r="D22"/>
      <c r="E22"/>
      <c r="F22"/>
      <c r="G22"/>
      <c r="H22"/>
      <c r="I22"/>
      <c r="J22"/>
      <c r="K22"/>
    </row>
    <row r="23" spans="1:11" s="17" customFormat="1" ht="12.75">
      <c r="A23"/>
      <c r="B23"/>
      <c r="C23"/>
      <c r="D23"/>
      <c r="E23"/>
      <c r="F23"/>
      <c r="G23"/>
      <c r="H23"/>
      <c r="I23"/>
      <c r="J23"/>
      <c r="K23"/>
    </row>
    <row r="24" spans="1:11" s="17" customFormat="1" ht="12.75">
      <c r="A24"/>
      <c r="B24"/>
      <c r="C24"/>
      <c r="D24"/>
      <c r="E24"/>
      <c r="F24"/>
      <c r="G24"/>
      <c r="H24"/>
      <c r="I24"/>
      <c r="J24"/>
      <c r="K24"/>
    </row>
    <row r="26" spans="1:11" s="17" customFormat="1" ht="12.75">
      <c r="A26"/>
      <c r="B26"/>
      <c r="C26"/>
      <c r="D26"/>
      <c r="E26"/>
      <c r="F26"/>
      <c r="G26"/>
      <c r="H26"/>
      <c r="I26"/>
      <c r="J26"/>
      <c r="K26"/>
    </row>
    <row r="27" spans="1:11" s="147" customFormat="1" ht="12.75">
      <c r="A27"/>
      <c r="B27"/>
      <c r="C27"/>
      <c r="D27"/>
      <c r="E27"/>
      <c r="F27"/>
      <c r="G27"/>
      <c r="H27"/>
      <c r="I27"/>
      <c r="J27"/>
      <c r="K27"/>
    </row>
    <row r="29" spans="1:11" s="17" customFormat="1" ht="12.75">
      <c r="A29"/>
      <c r="B29"/>
      <c r="C29"/>
      <c r="D29"/>
      <c r="E29"/>
      <c r="F29"/>
      <c r="G29"/>
      <c r="H29"/>
      <c r="I29"/>
      <c r="J29"/>
      <c r="K29"/>
    </row>
    <row r="30" spans="1:11" s="147" customFormat="1" ht="12.75">
      <c r="A30"/>
      <c r="B30"/>
      <c r="C30"/>
      <c r="D30"/>
      <c r="E30"/>
      <c r="F30"/>
      <c r="G30"/>
      <c r="H30"/>
      <c r="I30"/>
      <c r="J30"/>
      <c r="K30"/>
    </row>
    <row r="31" spans="1:11" s="147" customFormat="1" ht="12.75">
      <c r="A31"/>
      <c r="B31"/>
      <c r="C31"/>
      <c r="D31"/>
      <c r="E31"/>
      <c r="F31"/>
      <c r="G31"/>
      <c r="H31"/>
      <c r="I31"/>
      <c r="J31"/>
      <c r="K31"/>
    </row>
    <row r="33" spans="1:11" s="17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147" customFormat="1" ht="12.75">
      <c r="A34"/>
      <c r="B34"/>
      <c r="C34"/>
      <c r="D34"/>
      <c r="E34"/>
      <c r="F34"/>
      <c r="G34"/>
      <c r="H34"/>
      <c r="I34"/>
      <c r="J34"/>
      <c r="K34"/>
    </row>
    <row r="35" spans="6:7" ht="12.75">
      <c r="F35" s="257"/>
      <c r="G35" s="257"/>
    </row>
    <row r="36" spans="1:11" s="147" customFormat="1" ht="12.75">
      <c r="A36"/>
      <c r="B36"/>
      <c r="C36"/>
      <c r="D36"/>
      <c r="E36"/>
      <c r="F36"/>
      <c r="G36"/>
      <c r="H36"/>
      <c r="I36"/>
      <c r="J36"/>
      <c r="K36"/>
    </row>
    <row r="37" spans="6:7" ht="120.75" customHeight="1">
      <c r="F37" s="257"/>
      <c r="G37" s="257"/>
    </row>
    <row r="38" spans="1:11" s="147" customFormat="1" ht="12.75">
      <c r="A38"/>
      <c r="B38"/>
      <c r="C38"/>
      <c r="D38"/>
      <c r="E38"/>
      <c r="F38"/>
      <c r="G38"/>
      <c r="H38"/>
      <c r="I38"/>
      <c r="J38"/>
      <c r="K38"/>
    </row>
    <row r="39" spans="1:11" s="147" customFormat="1" ht="12.75">
      <c r="A39"/>
      <c r="B39"/>
      <c r="C39"/>
      <c r="D39"/>
      <c r="E39"/>
      <c r="F39"/>
      <c r="G39"/>
      <c r="H39"/>
      <c r="I39"/>
      <c r="J39"/>
      <c r="K39"/>
    </row>
    <row r="40" ht="57" customHeight="1"/>
    <row r="41" ht="17.25" customHeight="1"/>
    <row r="45" spans="1:11" s="115" customFormat="1" ht="12.75">
      <c r="A45"/>
      <c r="B45"/>
      <c r="C45"/>
      <c r="D45"/>
      <c r="E45"/>
      <c r="F45"/>
      <c r="G45"/>
      <c r="H45"/>
      <c r="I45"/>
      <c r="J45"/>
      <c r="K45"/>
    </row>
    <row r="46" ht="78" customHeight="1"/>
    <row r="49" ht="63.75" customHeight="1"/>
    <row r="50" ht="77.25" customHeight="1"/>
    <row r="51" ht="65.25" customHeight="1"/>
    <row r="52" ht="18.75" customHeight="1"/>
    <row r="53" ht="27" customHeight="1"/>
    <row r="54" ht="64.5" customHeight="1"/>
    <row r="55" ht="18.75" customHeight="1"/>
    <row r="57" ht="89.25" customHeight="1"/>
    <row r="58" ht="65.25" customHeight="1"/>
    <row r="59" ht="16.5" customHeight="1"/>
    <row r="60" spans="1:11" s="147" customFormat="1" ht="66" customHeight="1">
      <c r="A60"/>
      <c r="B60"/>
      <c r="C60"/>
      <c r="D60"/>
      <c r="E60"/>
      <c r="F60"/>
      <c r="G60"/>
      <c r="H60"/>
      <c r="I60"/>
      <c r="J60"/>
      <c r="K60"/>
    </row>
    <row r="61" ht="27" customHeight="1"/>
    <row r="62" spans="1:11" s="17" customFormat="1" ht="50.25" customHeight="1">
      <c r="A62"/>
      <c r="B62"/>
      <c r="C62"/>
      <c r="D62"/>
      <c r="E62"/>
      <c r="F62"/>
      <c r="G62"/>
      <c r="H62"/>
      <c r="I62"/>
      <c r="J62"/>
      <c r="K62"/>
    </row>
    <row r="63" ht="15.75" customHeight="1"/>
    <row r="64" ht="76.5" customHeight="1"/>
    <row r="66" ht="6" customHeight="1"/>
    <row r="67" spans="1:11" s="17" customFormat="1" ht="12.75">
      <c r="A67"/>
      <c r="B67"/>
      <c r="C67"/>
      <c r="D67"/>
      <c r="E67"/>
      <c r="F67"/>
      <c r="G67"/>
      <c r="H67"/>
      <c r="I67"/>
      <c r="J67"/>
      <c r="K67"/>
    </row>
    <row r="68" spans="1:11" s="17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17" customFormat="1" ht="67.5" customHeight="1">
      <c r="A69"/>
      <c r="B69"/>
      <c r="C69"/>
      <c r="D69"/>
      <c r="E69"/>
      <c r="F69"/>
      <c r="G69"/>
      <c r="H69"/>
      <c r="I69"/>
      <c r="J69"/>
      <c r="K69"/>
    </row>
    <row r="70" spans="1:11" s="1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27" customHeight="1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27.75" customHeight="1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51.75" customHeight="1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15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56.25" customHeight="1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27" customHeight="1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54.7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53.25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18.75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69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17.2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26.25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51.75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67.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12.75" customHeight="1">
      <c r="A90"/>
      <c r="B90"/>
      <c r="C90"/>
      <c r="D90"/>
      <c r="E90"/>
      <c r="F90"/>
      <c r="G90"/>
      <c r="H90"/>
      <c r="I90"/>
      <c r="J90"/>
      <c r="K90"/>
    </row>
    <row r="91" spans="1:11" s="17" customFormat="1" ht="77.25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15" customHeight="1">
      <c r="A92"/>
      <c r="B92"/>
      <c r="C92"/>
      <c r="D92"/>
      <c r="E92"/>
      <c r="F92"/>
      <c r="G92"/>
      <c r="H92"/>
      <c r="I92"/>
      <c r="J92"/>
      <c r="K92"/>
    </row>
    <row r="93" spans="1:11" s="17" customFormat="1" ht="15" customHeight="1">
      <c r="A93"/>
      <c r="B93"/>
      <c r="C93"/>
      <c r="D93"/>
      <c r="E93"/>
      <c r="F93"/>
      <c r="G93"/>
      <c r="H93"/>
      <c r="I93"/>
      <c r="J93"/>
      <c r="K93"/>
    </row>
    <row r="94" spans="1:11" s="17" customFormat="1" ht="30" customHeight="1">
      <c r="A94"/>
      <c r="B94"/>
      <c r="C94"/>
      <c r="D94"/>
      <c r="E94"/>
      <c r="F94"/>
      <c r="G94"/>
      <c r="H94"/>
      <c r="I94"/>
      <c r="J94"/>
      <c r="K94"/>
    </row>
    <row r="95" spans="1:11" s="115" customFormat="1" ht="30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51.75" customHeight="1">
      <c r="A96"/>
      <c r="B96"/>
      <c r="C96"/>
      <c r="D96"/>
      <c r="E96"/>
      <c r="F96"/>
      <c r="G96"/>
      <c r="H96"/>
      <c r="I96"/>
      <c r="J96"/>
      <c r="K96"/>
    </row>
    <row r="97" spans="1:11" s="17" customFormat="1" ht="24.75" customHeight="1">
      <c r="A97"/>
      <c r="B97"/>
      <c r="C97"/>
      <c r="D97"/>
      <c r="E97"/>
      <c r="F97"/>
      <c r="G97"/>
      <c r="H97"/>
      <c r="I97"/>
      <c r="J97"/>
      <c r="K97"/>
    </row>
    <row r="98" spans="1:11" s="17" customFormat="1" ht="6.75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29.25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92.2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27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40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51.7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7" customFormat="1" ht="1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7" customFormat="1" ht="15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7" customFormat="1" ht="38.2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17" customFormat="1" ht="13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4" s="17" customFormat="1" ht="0" customHeight="1" hidden="1">
      <c r="A108"/>
      <c r="B108"/>
      <c r="C108"/>
      <c r="D108"/>
      <c r="E108"/>
      <c r="F108"/>
      <c r="G108"/>
      <c r="H108"/>
      <c r="I108"/>
      <c r="J108"/>
      <c r="K108"/>
      <c r="N108" s="199"/>
    </row>
    <row r="109" spans="1:11" s="17" customFormat="1" ht="1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17" customFormat="1" ht="15.75" customHeight="1">
      <c r="A110"/>
      <c r="B110"/>
      <c r="C110"/>
      <c r="D110"/>
      <c r="E110"/>
      <c r="F110"/>
      <c r="G110"/>
      <c r="H110"/>
      <c r="I110"/>
      <c r="J110"/>
      <c r="K110"/>
    </row>
    <row r="112" spans="1:11" s="17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17" customFormat="1" ht="12.75">
      <c r="A113"/>
      <c r="B113"/>
      <c r="C113"/>
      <c r="D113"/>
      <c r="E113"/>
      <c r="F113"/>
      <c r="G113"/>
      <c r="H113"/>
      <c r="I113"/>
      <c r="J113"/>
      <c r="K113"/>
    </row>
    <row r="116" ht="15.75" customHeight="1" hidden="1"/>
  </sheetData>
  <sheetProtection/>
  <mergeCells count="12">
    <mergeCell ref="C11:E11"/>
    <mergeCell ref="B3:D3"/>
    <mergeCell ref="C5:E5"/>
    <mergeCell ref="F6:K6"/>
    <mergeCell ref="A7:A9"/>
    <mergeCell ref="B7:B9"/>
    <mergeCell ref="C7:E9"/>
    <mergeCell ref="F7:K7"/>
    <mergeCell ref="F8:F9"/>
    <mergeCell ref="G8:H8"/>
    <mergeCell ref="I8:I9"/>
    <mergeCell ref="J8:K8"/>
  </mergeCells>
  <printOptions/>
  <pageMargins left="0.35433070866141736" right="0.1968503937007874" top="0.1968503937007874" bottom="0" header="0" footer="0"/>
  <pageSetup horizontalDpi="600" verticalDpi="600" orientation="landscape" paperSize="9" scale="95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259</v>
      </c>
    </row>
    <row r="2" spans="3:8" ht="12.75">
      <c r="C2" s="117"/>
      <c r="D2" s="117"/>
      <c r="E2" s="117"/>
      <c r="F2" s="117"/>
      <c r="G2" s="117"/>
      <c r="H2" s="2" t="s">
        <v>253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85" t="s">
        <v>198</v>
      </c>
      <c r="B4" s="385"/>
      <c r="C4" s="385"/>
      <c r="D4" s="385"/>
      <c r="E4" s="385"/>
      <c r="F4" s="385"/>
      <c r="G4" s="385"/>
      <c r="H4" s="117"/>
    </row>
    <row r="5" spans="1:8" ht="18">
      <c r="A5" s="150"/>
      <c r="B5" s="150"/>
      <c r="C5" s="151"/>
      <c r="D5" s="151"/>
      <c r="E5" s="151"/>
      <c r="F5" s="151"/>
      <c r="G5" s="151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36" t="s">
        <v>35</v>
      </c>
      <c r="B7" s="369" t="s">
        <v>199</v>
      </c>
      <c r="C7" s="365" t="s">
        <v>200</v>
      </c>
      <c r="D7" s="338" t="s">
        <v>201</v>
      </c>
      <c r="E7" s="339"/>
      <c r="F7" s="338" t="s">
        <v>202</v>
      </c>
      <c r="G7" s="340"/>
      <c r="H7" s="365" t="s">
        <v>203</v>
      </c>
    </row>
    <row r="8" spans="1:8" ht="12.75">
      <c r="A8" s="386"/>
      <c r="B8" s="387"/>
      <c r="C8" s="366"/>
      <c r="D8" s="365" t="s">
        <v>204</v>
      </c>
      <c r="E8" s="152" t="s">
        <v>6</v>
      </c>
      <c r="F8" s="365" t="s">
        <v>204</v>
      </c>
      <c r="G8" s="149" t="s">
        <v>6</v>
      </c>
      <c r="H8" s="366"/>
    </row>
    <row r="9" spans="1:8" ht="12.75">
      <c r="A9" s="386"/>
      <c r="B9" s="387"/>
      <c r="C9" s="366"/>
      <c r="D9" s="366"/>
      <c r="E9" s="365" t="s">
        <v>205</v>
      </c>
      <c r="F9" s="366"/>
      <c r="G9" s="365" t="s">
        <v>206</v>
      </c>
      <c r="H9" s="366"/>
    </row>
    <row r="10" spans="1:8" ht="12.75">
      <c r="A10" s="337"/>
      <c r="B10" s="388"/>
      <c r="C10" s="367"/>
      <c r="D10" s="367"/>
      <c r="E10" s="367"/>
      <c r="F10" s="367"/>
      <c r="G10" s="367"/>
      <c r="H10" s="367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3">
        <v>211000</v>
      </c>
      <c r="D12" s="206">
        <v>3577277.49</v>
      </c>
      <c r="E12" s="170">
        <v>0</v>
      </c>
      <c r="F12" s="210">
        <v>3553277.49</v>
      </c>
      <c r="G12" s="153">
        <v>0</v>
      </c>
      <c r="H12" s="153">
        <v>235000</v>
      </c>
    </row>
    <row r="13" spans="1:8" ht="12.75" hidden="1">
      <c r="A13" s="109"/>
      <c r="B13" s="154"/>
      <c r="C13" s="155"/>
      <c r="D13" s="207"/>
      <c r="E13" s="111"/>
      <c r="F13" s="211"/>
      <c r="G13" s="111"/>
      <c r="H13" s="155"/>
    </row>
    <row r="14" spans="1:8" ht="12.75" hidden="1">
      <c r="A14" s="156"/>
      <c r="B14" s="157"/>
      <c r="C14" s="159"/>
      <c r="D14" s="208"/>
      <c r="E14" s="158"/>
      <c r="F14" s="212"/>
      <c r="G14" s="158"/>
      <c r="H14" s="159"/>
    </row>
    <row r="15" spans="1:8" ht="12.75">
      <c r="A15" s="389" t="s">
        <v>1</v>
      </c>
      <c r="B15" s="390"/>
      <c r="C15" s="94">
        <f aca="true" t="shared" si="0" ref="C15:H15">C12</f>
        <v>211000</v>
      </c>
      <c r="D15" s="209">
        <f t="shared" si="0"/>
        <v>3577277.49</v>
      </c>
      <c r="E15" s="94">
        <f t="shared" si="0"/>
        <v>0</v>
      </c>
      <c r="F15" s="213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303</v>
      </c>
    </row>
    <row r="2" spans="1:7" ht="12.75">
      <c r="A2" s="30"/>
      <c r="B2" s="30"/>
      <c r="C2" s="30"/>
      <c r="D2" s="52"/>
      <c r="E2" s="52"/>
      <c r="F2" s="52"/>
      <c r="G2" s="2" t="s">
        <v>266</v>
      </c>
    </row>
    <row r="3" spans="1:7" ht="12.75">
      <c r="A3" s="30"/>
      <c r="B3" s="30"/>
      <c r="C3" s="30"/>
      <c r="D3" s="52"/>
      <c r="E3" s="52"/>
      <c r="F3" s="52"/>
      <c r="G3" s="203"/>
    </row>
    <row r="4" spans="1:7" ht="36" customHeight="1">
      <c r="A4" s="391" t="s">
        <v>296</v>
      </c>
      <c r="B4" s="391"/>
      <c r="C4" s="391"/>
      <c r="D4" s="391"/>
      <c r="E4" s="391"/>
      <c r="F4" s="391"/>
      <c r="G4" s="391"/>
    </row>
    <row r="5" spans="1:7" ht="28.5" customHeight="1">
      <c r="A5" s="355" t="s">
        <v>0</v>
      </c>
      <c r="B5" s="336" t="s">
        <v>3</v>
      </c>
      <c r="C5" s="336" t="s">
        <v>222</v>
      </c>
      <c r="D5" s="335" t="s">
        <v>271</v>
      </c>
      <c r="E5" s="335" t="s">
        <v>272</v>
      </c>
      <c r="F5" s="335" t="s">
        <v>73</v>
      </c>
      <c r="G5" s="335"/>
    </row>
    <row r="6" spans="1:7" ht="30" customHeight="1">
      <c r="A6" s="355"/>
      <c r="B6" s="337"/>
      <c r="C6" s="337"/>
      <c r="D6" s="392"/>
      <c r="E6" s="335"/>
      <c r="F6" s="149" t="s">
        <v>256</v>
      </c>
      <c r="G6" s="149" t="s">
        <v>257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38">
        <v>600</v>
      </c>
      <c r="B8" s="239"/>
      <c r="C8" s="239" t="s">
        <v>220</v>
      </c>
      <c r="D8" s="240">
        <v>175000</v>
      </c>
      <c r="E8" s="240">
        <v>175000</v>
      </c>
      <c r="F8" s="240">
        <v>0</v>
      </c>
      <c r="G8" s="240">
        <v>175000</v>
      </c>
    </row>
    <row r="9" spans="1:7" ht="27.75" customHeight="1">
      <c r="A9" s="189"/>
      <c r="B9" s="189">
        <v>60016</v>
      </c>
      <c r="C9" s="215" t="s">
        <v>278</v>
      </c>
      <c r="D9" s="230">
        <v>175000</v>
      </c>
      <c r="E9" s="230">
        <v>175000</v>
      </c>
      <c r="F9" s="230">
        <v>0</v>
      </c>
      <c r="G9" s="230">
        <v>175000</v>
      </c>
    </row>
    <row r="10" spans="1:7" ht="29.25" customHeight="1">
      <c r="A10" s="182">
        <v>754</v>
      </c>
      <c r="B10" s="182"/>
      <c r="C10" s="145" t="s">
        <v>178</v>
      </c>
      <c r="D10" s="185">
        <v>100000</v>
      </c>
      <c r="E10" s="185">
        <v>100000</v>
      </c>
      <c r="F10" s="185">
        <v>0</v>
      </c>
      <c r="G10" s="185">
        <v>100000</v>
      </c>
    </row>
    <row r="11" spans="1:7" ht="28.5" customHeight="1">
      <c r="A11" s="189"/>
      <c r="B11" s="189">
        <v>75412</v>
      </c>
      <c r="C11" s="146" t="s">
        <v>298</v>
      </c>
      <c r="D11" s="230">
        <v>100000</v>
      </c>
      <c r="E11" s="230">
        <v>100000</v>
      </c>
      <c r="F11" s="230">
        <v>0</v>
      </c>
      <c r="G11" s="230">
        <v>100000</v>
      </c>
    </row>
    <row r="12" spans="1:7" s="115" customFormat="1" ht="28.5" customHeight="1">
      <c r="A12" s="182">
        <v>900</v>
      </c>
      <c r="B12" s="182"/>
      <c r="C12" s="145" t="s">
        <v>180</v>
      </c>
      <c r="D12" s="185">
        <v>86700</v>
      </c>
      <c r="E12" s="185">
        <v>86700</v>
      </c>
      <c r="F12" s="185">
        <v>86700</v>
      </c>
      <c r="G12" s="185">
        <v>0</v>
      </c>
    </row>
    <row r="13" spans="1:7" ht="23.25" customHeight="1">
      <c r="A13" s="189"/>
      <c r="B13" s="189">
        <v>90005</v>
      </c>
      <c r="C13" s="146" t="s">
        <v>302</v>
      </c>
      <c r="D13" s="230">
        <v>86700</v>
      </c>
      <c r="E13" s="230">
        <v>86700</v>
      </c>
      <c r="F13" s="230">
        <v>86700</v>
      </c>
      <c r="G13" s="230">
        <v>0</v>
      </c>
    </row>
    <row r="14" spans="1:7" ht="31.5" customHeight="1">
      <c r="A14" s="182">
        <v>921</v>
      </c>
      <c r="B14" s="191"/>
      <c r="C14" s="241" t="s">
        <v>225</v>
      </c>
      <c r="D14" s="185">
        <f>40000+D16</f>
        <v>431000</v>
      </c>
      <c r="E14" s="185">
        <v>431000</v>
      </c>
      <c r="F14" s="185">
        <v>10000</v>
      </c>
      <c r="G14" s="185">
        <f>30000+G16</f>
        <v>421000</v>
      </c>
    </row>
    <row r="15" spans="1:7" ht="25.5">
      <c r="A15" s="242"/>
      <c r="B15" s="214">
        <v>92109</v>
      </c>
      <c r="C15" s="146" t="s">
        <v>299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2"/>
      <c r="B16" s="214">
        <v>92120</v>
      </c>
      <c r="C16" s="146" t="s">
        <v>300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2"/>
      <c r="B17" s="214">
        <v>92195</v>
      </c>
      <c r="C17" s="164" t="s">
        <v>281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2"/>
      <c r="B18" s="214">
        <v>92195</v>
      </c>
      <c r="C18" s="164" t="s">
        <v>283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2"/>
      <c r="B19" s="214">
        <v>92195</v>
      </c>
      <c r="C19" s="164" t="s">
        <v>284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2">
        <v>926</v>
      </c>
      <c r="B20" s="191"/>
      <c r="C20" s="241" t="s">
        <v>239</v>
      </c>
      <c r="D20" s="185">
        <v>10000</v>
      </c>
      <c r="E20" s="185">
        <v>10000</v>
      </c>
      <c r="F20" s="185">
        <v>0</v>
      </c>
      <c r="G20" s="185">
        <v>10000</v>
      </c>
    </row>
    <row r="21" spans="1:7" ht="30" customHeight="1">
      <c r="A21" s="242"/>
      <c r="B21" s="214">
        <v>92695</v>
      </c>
      <c r="C21" s="164" t="s">
        <v>286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4"/>
      <c r="B22" s="205"/>
      <c r="C22" s="202" t="s">
        <v>1</v>
      </c>
      <c r="D22" s="185">
        <f>D14+D20+D10+D8+D12</f>
        <v>802700</v>
      </c>
      <c r="E22" s="185">
        <f>E14+E20+E10+E8+E12</f>
        <v>802700</v>
      </c>
      <c r="F22" s="185">
        <f>F14+F12</f>
        <v>96700</v>
      </c>
      <c r="G22" s="185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314</v>
      </c>
      <c r="G1" s="28"/>
    </row>
    <row r="2" spans="6:7" ht="12.75">
      <c r="F2" s="2" t="s">
        <v>266</v>
      </c>
      <c r="G2" s="28"/>
    </row>
    <row r="4" spans="1:6" ht="15.75">
      <c r="A4" s="393" t="s">
        <v>267</v>
      </c>
      <c r="B4" s="393"/>
      <c r="C4" s="393"/>
      <c r="D4" s="393"/>
      <c r="E4" s="393"/>
      <c r="F4" s="393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394" t="s">
        <v>35</v>
      </c>
      <c r="B7" s="394" t="s">
        <v>120</v>
      </c>
      <c r="C7" s="395" t="s">
        <v>121</v>
      </c>
      <c r="D7" s="395" t="s">
        <v>268</v>
      </c>
      <c r="E7" s="376" t="s">
        <v>122</v>
      </c>
      <c r="F7" s="379" t="s">
        <v>269</v>
      </c>
    </row>
    <row r="8" spans="1:6" ht="12.75">
      <c r="A8" s="394"/>
      <c r="B8" s="394"/>
      <c r="C8" s="394"/>
      <c r="D8" s="395"/>
      <c r="E8" s="377"/>
      <c r="F8" s="380"/>
    </row>
    <row r="9" spans="1:6" ht="12.75">
      <c r="A9" s="394"/>
      <c r="B9" s="394"/>
      <c r="C9" s="394"/>
      <c r="D9" s="395"/>
      <c r="E9" s="378"/>
      <c r="F9" s="381"/>
    </row>
    <row r="10" spans="1:6" ht="12.75">
      <c r="A10" s="186">
        <v>1</v>
      </c>
      <c r="B10" s="186">
        <v>2</v>
      </c>
      <c r="C10" s="186">
        <v>3</v>
      </c>
      <c r="D10" s="187">
        <v>4</v>
      </c>
      <c r="E10" s="188">
        <v>5</v>
      </c>
      <c r="F10" s="188">
        <v>6</v>
      </c>
    </row>
    <row r="11" spans="1:6" ht="12.75">
      <c r="A11" s="189" t="s">
        <v>46</v>
      </c>
      <c r="B11" s="190" t="s">
        <v>123</v>
      </c>
      <c r="C11" s="189"/>
      <c r="D11" s="217">
        <v>35615497.18</v>
      </c>
      <c r="E11" s="217">
        <v>684736</v>
      </c>
      <c r="F11" s="217">
        <f>D11+E11</f>
        <v>36300233.18</v>
      </c>
    </row>
    <row r="12" spans="1:6" ht="12.75">
      <c r="A12" s="189" t="s">
        <v>51</v>
      </c>
      <c r="B12" s="190" t="s">
        <v>124</v>
      </c>
      <c r="C12" s="189"/>
      <c r="D12" s="217">
        <v>41566595.9</v>
      </c>
      <c r="E12" s="217">
        <v>777090.4</v>
      </c>
      <c r="F12" s="217">
        <f>D12+E12</f>
        <v>42343686.3</v>
      </c>
    </row>
    <row r="13" spans="1:6" ht="12.75">
      <c r="A13" s="189" t="s">
        <v>52</v>
      </c>
      <c r="B13" s="190" t="s">
        <v>125</v>
      </c>
      <c r="C13" s="165"/>
      <c r="D13" s="217">
        <f>D11-D12</f>
        <v>-5951098.719999999</v>
      </c>
      <c r="E13" s="217">
        <f>E11-E12</f>
        <v>-92354.40000000002</v>
      </c>
      <c r="F13" s="217">
        <f>F11-F12</f>
        <v>-6043453.119999997</v>
      </c>
    </row>
    <row r="14" spans="1:6" ht="12.75">
      <c r="A14" s="373" t="s">
        <v>126</v>
      </c>
      <c r="B14" s="375"/>
      <c r="C14" s="191"/>
      <c r="D14" s="218">
        <f>D15+D16+D17+D18+D19+D20+D22+D23+D21</f>
        <v>6442913.02</v>
      </c>
      <c r="E14" s="218">
        <f>E15+E16+E17+E18+E19+E20+E23</f>
        <v>92354.4</v>
      </c>
      <c r="F14" s="218">
        <f>F15+F17+F18+F19+F20+F22+F16+F23+F21</f>
        <v>6535267.419999999</v>
      </c>
    </row>
    <row r="15" spans="1:6" ht="12.75">
      <c r="A15" s="189" t="s">
        <v>46</v>
      </c>
      <c r="B15" s="166" t="s">
        <v>127</v>
      </c>
      <c r="C15" s="189" t="s">
        <v>128</v>
      </c>
      <c r="D15" s="217">
        <v>0</v>
      </c>
      <c r="E15" s="217">
        <v>0</v>
      </c>
      <c r="F15" s="217">
        <f aca="true" t="shared" si="0" ref="F15:F31">D15+E15</f>
        <v>0</v>
      </c>
    </row>
    <row r="16" spans="1:6" ht="12.75">
      <c r="A16" s="192" t="s">
        <v>51</v>
      </c>
      <c r="B16" s="165" t="s">
        <v>129</v>
      </c>
      <c r="C16" s="189" t="s">
        <v>128</v>
      </c>
      <c r="D16" s="219">
        <v>1445724</v>
      </c>
      <c r="E16" s="217">
        <v>0</v>
      </c>
      <c r="F16" s="217">
        <f t="shared" si="0"/>
        <v>1445724</v>
      </c>
    </row>
    <row r="17" spans="1:6" ht="50.25" customHeight="1">
      <c r="A17" s="189" t="s">
        <v>52</v>
      </c>
      <c r="B17" s="193" t="s">
        <v>237</v>
      </c>
      <c r="C17" s="189" t="s">
        <v>130</v>
      </c>
      <c r="D17" s="217">
        <v>0</v>
      </c>
      <c r="E17" s="217">
        <v>0</v>
      </c>
      <c r="F17" s="217">
        <f t="shared" si="0"/>
        <v>0</v>
      </c>
    </row>
    <row r="18" spans="1:6" ht="12.75">
      <c r="A18" s="192" t="s">
        <v>54</v>
      </c>
      <c r="B18" s="165" t="s">
        <v>131</v>
      </c>
      <c r="C18" s="189" t="s">
        <v>132</v>
      </c>
      <c r="D18" s="217">
        <v>91814.3</v>
      </c>
      <c r="E18" s="217">
        <v>0</v>
      </c>
      <c r="F18" s="217">
        <f t="shared" si="0"/>
        <v>91814.3</v>
      </c>
    </row>
    <row r="19" spans="1:6" ht="12.75">
      <c r="A19" s="189" t="s">
        <v>56</v>
      </c>
      <c r="B19" s="165" t="s">
        <v>133</v>
      </c>
      <c r="C19" s="189" t="s">
        <v>134</v>
      </c>
      <c r="D19" s="217">
        <v>0</v>
      </c>
      <c r="E19" s="217">
        <v>0</v>
      </c>
      <c r="F19" s="217">
        <f t="shared" si="0"/>
        <v>0</v>
      </c>
    </row>
    <row r="20" spans="1:6" ht="12.75">
      <c r="A20" s="189" t="s">
        <v>57</v>
      </c>
      <c r="B20" s="165" t="s">
        <v>135</v>
      </c>
      <c r="C20" s="189" t="s">
        <v>136</v>
      </c>
      <c r="D20" s="220">
        <v>3902911.67</v>
      </c>
      <c r="E20" s="217">
        <v>92354.4</v>
      </c>
      <c r="F20" s="217">
        <f t="shared" si="0"/>
        <v>3995266.07</v>
      </c>
    </row>
    <row r="21" spans="1:6" ht="114.75">
      <c r="A21" s="192" t="s">
        <v>63</v>
      </c>
      <c r="B21" s="164" t="s">
        <v>293</v>
      </c>
      <c r="C21" s="189" t="s">
        <v>294</v>
      </c>
      <c r="D21" s="220">
        <v>34433.05</v>
      </c>
      <c r="E21" s="217">
        <v>0</v>
      </c>
      <c r="F21" s="217">
        <v>34433.05</v>
      </c>
    </row>
    <row r="22" spans="1:6" ht="12.75">
      <c r="A22" s="189" t="s">
        <v>139</v>
      </c>
      <c r="B22" s="165" t="s">
        <v>137</v>
      </c>
      <c r="C22" s="189" t="s">
        <v>138</v>
      </c>
      <c r="D22" s="217">
        <v>0</v>
      </c>
      <c r="E22" s="217">
        <v>0</v>
      </c>
      <c r="F22" s="217">
        <f t="shared" si="0"/>
        <v>0</v>
      </c>
    </row>
    <row r="23" spans="1:6" ht="12.75">
      <c r="A23" s="189" t="s">
        <v>295</v>
      </c>
      <c r="B23" s="194" t="s">
        <v>140</v>
      </c>
      <c r="C23" s="189" t="s">
        <v>224</v>
      </c>
      <c r="D23" s="217">
        <v>968030</v>
      </c>
      <c r="E23" s="217">
        <v>0</v>
      </c>
      <c r="F23" s="217">
        <f t="shared" si="0"/>
        <v>968030</v>
      </c>
    </row>
    <row r="24" spans="1:6" ht="12.75">
      <c r="A24" s="373" t="s">
        <v>141</v>
      </c>
      <c r="B24" s="375"/>
      <c r="C24" s="182"/>
      <c r="D24" s="218">
        <f>D25+D26+D27+D28+D29+D30+D31</f>
        <v>491814.3</v>
      </c>
      <c r="E24" s="218">
        <f>E25+E26+E27+E28+E29+E30+E31</f>
        <v>0</v>
      </c>
      <c r="F24" s="218">
        <f t="shared" si="0"/>
        <v>491814.3</v>
      </c>
    </row>
    <row r="25" spans="1:6" ht="12.75">
      <c r="A25" s="189" t="s">
        <v>46</v>
      </c>
      <c r="B25" s="165" t="s">
        <v>142</v>
      </c>
      <c r="C25" s="189" t="s">
        <v>143</v>
      </c>
      <c r="D25" s="217">
        <v>400000</v>
      </c>
      <c r="E25" s="217">
        <v>0</v>
      </c>
      <c r="F25" s="217">
        <f t="shared" si="0"/>
        <v>400000</v>
      </c>
    </row>
    <row r="26" spans="1:6" ht="51" customHeight="1">
      <c r="A26" s="192" t="s">
        <v>51</v>
      </c>
      <c r="B26" s="195" t="s">
        <v>144</v>
      </c>
      <c r="C26" s="192" t="s">
        <v>143</v>
      </c>
      <c r="D26" s="219">
        <v>0</v>
      </c>
      <c r="E26" s="217">
        <v>0</v>
      </c>
      <c r="F26" s="217">
        <f t="shared" si="0"/>
        <v>0</v>
      </c>
    </row>
    <row r="27" spans="1:6" ht="51">
      <c r="A27" s="189" t="s">
        <v>52</v>
      </c>
      <c r="B27" s="164" t="s">
        <v>145</v>
      </c>
      <c r="C27" s="189" t="s">
        <v>146</v>
      </c>
      <c r="D27" s="217">
        <v>0</v>
      </c>
      <c r="E27" s="217">
        <v>0</v>
      </c>
      <c r="F27" s="217">
        <f t="shared" si="0"/>
        <v>0</v>
      </c>
    </row>
    <row r="28" spans="1:6" ht="12.75">
      <c r="A28" s="192" t="s">
        <v>54</v>
      </c>
      <c r="B28" s="195" t="s">
        <v>147</v>
      </c>
      <c r="C28" s="192" t="s">
        <v>148</v>
      </c>
      <c r="D28" s="219">
        <v>91814.3</v>
      </c>
      <c r="E28" s="217">
        <v>0</v>
      </c>
      <c r="F28" s="217">
        <f t="shared" si="0"/>
        <v>91814.3</v>
      </c>
    </row>
    <row r="29" spans="1:6" ht="12.75">
      <c r="A29" s="189" t="s">
        <v>56</v>
      </c>
      <c r="B29" s="165" t="s">
        <v>149</v>
      </c>
      <c r="C29" s="189" t="s">
        <v>150</v>
      </c>
      <c r="D29" s="217">
        <v>0</v>
      </c>
      <c r="E29" s="217">
        <v>0</v>
      </c>
      <c r="F29" s="217">
        <f t="shared" si="0"/>
        <v>0</v>
      </c>
    </row>
    <row r="30" spans="1:6" ht="12.75">
      <c r="A30" s="196" t="s">
        <v>57</v>
      </c>
      <c r="B30" s="194" t="s">
        <v>151</v>
      </c>
      <c r="C30" s="196" t="s">
        <v>152</v>
      </c>
      <c r="D30" s="220">
        <v>0</v>
      </c>
      <c r="E30" s="217">
        <v>0</v>
      </c>
      <c r="F30" s="217">
        <f t="shared" si="0"/>
        <v>0</v>
      </c>
    </row>
    <row r="31" spans="1:6" ht="12.75">
      <c r="A31" s="196" t="s">
        <v>63</v>
      </c>
      <c r="B31" s="194" t="s">
        <v>153</v>
      </c>
      <c r="C31" s="197" t="s">
        <v>154</v>
      </c>
      <c r="D31" s="217">
        <v>0</v>
      </c>
      <c r="E31" s="217">
        <v>0</v>
      </c>
      <c r="F31" s="217">
        <f t="shared" si="0"/>
        <v>0</v>
      </c>
    </row>
    <row r="32" ht="15.75">
      <c r="A32" s="148"/>
    </row>
    <row r="33" spans="1:2" s="21" customFormat="1" ht="15.75">
      <c r="A33" s="148"/>
      <c r="B33" s="148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1" customFormat="1" ht="12">
      <c r="Q1" s="162" t="s">
        <v>219</v>
      </c>
    </row>
    <row r="2" s="161" customFormat="1" ht="12">
      <c r="Q2" s="162" t="s">
        <v>24</v>
      </c>
    </row>
    <row r="3" ht="7.5" customHeight="1">
      <c r="Q3" s="28"/>
    </row>
    <row r="4" spans="1:17" ht="24.75" customHeight="1">
      <c r="A4" s="423" t="s">
        <v>194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425" t="s">
        <v>35</v>
      </c>
      <c r="B6" s="425" t="s">
        <v>65</v>
      </c>
      <c r="C6" s="426" t="s">
        <v>66</v>
      </c>
      <c r="D6" s="427" t="s">
        <v>67</v>
      </c>
      <c r="E6" s="422" t="s">
        <v>68</v>
      </c>
      <c r="F6" s="421" t="s">
        <v>6</v>
      </c>
      <c r="G6" s="421"/>
      <c r="H6" s="421" t="s">
        <v>39</v>
      </c>
      <c r="I6" s="421"/>
      <c r="J6" s="421"/>
      <c r="K6" s="421"/>
      <c r="L6" s="421"/>
      <c r="M6" s="421"/>
      <c r="N6" s="421"/>
      <c r="O6" s="421"/>
      <c r="P6" s="421"/>
      <c r="Q6" s="421"/>
    </row>
    <row r="7" spans="1:17" s="86" customFormat="1" ht="9.75">
      <c r="A7" s="425"/>
      <c r="B7" s="425"/>
      <c r="C7" s="426"/>
      <c r="D7" s="427"/>
      <c r="E7" s="422"/>
      <c r="F7" s="422" t="s">
        <v>69</v>
      </c>
      <c r="G7" s="422" t="s">
        <v>70</v>
      </c>
      <c r="H7" s="421" t="s">
        <v>71</v>
      </c>
      <c r="I7" s="421"/>
      <c r="J7" s="421"/>
      <c r="K7" s="421"/>
      <c r="L7" s="421"/>
      <c r="M7" s="421"/>
      <c r="N7" s="421"/>
      <c r="O7" s="421"/>
      <c r="P7" s="421"/>
      <c r="Q7" s="421"/>
    </row>
    <row r="8" spans="1:17" s="86" customFormat="1" ht="9.75">
      <c r="A8" s="425"/>
      <c r="B8" s="425"/>
      <c r="C8" s="426"/>
      <c r="D8" s="427"/>
      <c r="E8" s="422"/>
      <c r="F8" s="422"/>
      <c r="G8" s="422"/>
      <c r="H8" s="422" t="s">
        <v>72</v>
      </c>
      <c r="I8" s="421" t="s">
        <v>73</v>
      </c>
      <c r="J8" s="421"/>
      <c r="K8" s="421"/>
      <c r="L8" s="421"/>
      <c r="M8" s="421"/>
      <c r="N8" s="421"/>
      <c r="O8" s="421"/>
      <c r="P8" s="421"/>
      <c r="Q8" s="421"/>
    </row>
    <row r="9" spans="1:17" s="86" customFormat="1" ht="9.75">
      <c r="A9" s="425"/>
      <c r="B9" s="425"/>
      <c r="C9" s="426"/>
      <c r="D9" s="427"/>
      <c r="E9" s="422"/>
      <c r="F9" s="422"/>
      <c r="G9" s="422"/>
      <c r="H9" s="422"/>
      <c r="I9" s="421" t="s">
        <v>74</v>
      </c>
      <c r="J9" s="421"/>
      <c r="K9" s="421"/>
      <c r="L9" s="421"/>
      <c r="M9" s="421" t="s">
        <v>75</v>
      </c>
      <c r="N9" s="421"/>
      <c r="O9" s="421"/>
      <c r="P9" s="421"/>
      <c r="Q9" s="421"/>
    </row>
    <row r="10" spans="1:17" s="86" customFormat="1" ht="9.75">
      <c r="A10" s="425"/>
      <c r="B10" s="425"/>
      <c r="C10" s="426"/>
      <c r="D10" s="427"/>
      <c r="E10" s="422"/>
      <c r="F10" s="422"/>
      <c r="G10" s="422"/>
      <c r="H10" s="422"/>
      <c r="I10" s="422" t="s">
        <v>76</v>
      </c>
      <c r="J10" s="421" t="s">
        <v>77</v>
      </c>
      <c r="K10" s="421"/>
      <c r="L10" s="421"/>
      <c r="M10" s="422" t="s">
        <v>78</v>
      </c>
      <c r="N10" s="422" t="s">
        <v>77</v>
      </c>
      <c r="O10" s="422"/>
      <c r="P10" s="422"/>
      <c r="Q10" s="422"/>
    </row>
    <row r="11" spans="1:17" s="86" customFormat="1" ht="36.75" customHeight="1">
      <c r="A11" s="425"/>
      <c r="B11" s="425"/>
      <c r="C11" s="426"/>
      <c r="D11" s="427"/>
      <c r="E11" s="422"/>
      <c r="F11" s="422"/>
      <c r="G11" s="422"/>
      <c r="H11" s="422"/>
      <c r="I11" s="422"/>
      <c r="J11" s="85" t="s">
        <v>79</v>
      </c>
      <c r="K11" s="85" t="s">
        <v>80</v>
      </c>
      <c r="L11" s="85" t="s">
        <v>81</v>
      </c>
      <c r="M11" s="422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19" t="s">
        <v>58</v>
      </c>
      <c r="D13" s="420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400" t="s">
        <v>86</v>
      </c>
      <c r="B14" s="68" t="s">
        <v>87</v>
      </c>
      <c r="C14" s="401" t="s">
        <v>195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3"/>
    </row>
    <row r="15" spans="1:17" ht="12.75">
      <c r="A15" s="400"/>
      <c r="B15" s="68" t="s">
        <v>88</v>
      </c>
      <c r="C15" s="404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6"/>
    </row>
    <row r="16" spans="1:17" ht="12.75">
      <c r="A16" s="400"/>
      <c r="B16" s="68" t="s">
        <v>89</v>
      </c>
      <c r="C16" s="404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6"/>
    </row>
    <row r="17" spans="1:17" ht="12.75">
      <c r="A17" s="400"/>
      <c r="B17" s="68" t="s">
        <v>90</v>
      </c>
      <c r="C17" s="407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9"/>
    </row>
    <row r="18" spans="1:17" ht="11.25" customHeight="1">
      <c r="A18" s="400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400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400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400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400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400" t="s">
        <v>97</v>
      </c>
      <c r="B23" s="68" t="s">
        <v>87</v>
      </c>
      <c r="C23" s="414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6"/>
    </row>
    <row r="24" spans="1:17" ht="12.75" customHeight="1" hidden="1">
      <c r="A24" s="400"/>
      <c r="B24" s="68" t="s">
        <v>88</v>
      </c>
      <c r="C24" s="414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6"/>
    </row>
    <row r="25" spans="1:17" ht="12.75" customHeight="1" hidden="1">
      <c r="A25" s="400"/>
      <c r="B25" s="68" t="s">
        <v>89</v>
      </c>
      <c r="C25" s="414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6"/>
    </row>
    <row r="26" spans="1:17" ht="12.75" customHeight="1" hidden="1">
      <c r="A26" s="400"/>
      <c r="B26" s="68" t="s">
        <v>90</v>
      </c>
      <c r="C26" s="414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6"/>
    </row>
    <row r="27" spans="1:17" ht="12.75" customHeight="1" hidden="1">
      <c r="A27" s="400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400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400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400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400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414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6"/>
    </row>
    <row r="33" spans="1:17" ht="12.75">
      <c r="A33" s="76">
        <v>2</v>
      </c>
      <c r="B33" s="77" t="s">
        <v>101</v>
      </c>
      <c r="C33" s="417" t="s">
        <v>58</v>
      </c>
      <c r="D33" s="418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400" t="s">
        <v>102</v>
      </c>
      <c r="B34" s="68" t="s">
        <v>87</v>
      </c>
      <c r="C34" s="401" t="s">
        <v>103</v>
      </c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3"/>
    </row>
    <row r="35" spans="1:17" ht="12.75">
      <c r="A35" s="400"/>
      <c r="B35" s="68" t="s">
        <v>88</v>
      </c>
      <c r="C35" s="404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6"/>
    </row>
    <row r="36" spans="1:17" ht="12.75">
      <c r="A36" s="400"/>
      <c r="B36" s="68" t="s">
        <v>89</v>
      </c>
      <c r="C36" s="404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6"/>
    </row>
    <row r="37" spans="1:17" ht="12.75">
      <c r="A37" s="400"/>
      <c r="B37" s="68" t="s">
        <v>90</v>
      </c>
      <c r="C37" s="407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9"/>
    </row>
    <row r="38" spans="1:17" ht="12.75">
      <c r="A38" s="400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400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400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400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400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397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9"/>
    </row>
    <row r="44" spans="1:17" ht="10.5" customHeight="1">
      <c r="A44" s="400" t="s">
        <v>105</v>
      </c>
      <c r="B44" s="68" t="s">
        <v>87</v>
      </c>
      <c r="C44" s="401" t="s">
        <v>106</v>
      </c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3"/>
    </row>
    <row r="45" spans="1:17" ht="11.25" customHeight="1">
      <c r="A45" s="400"/>
      <c r="B45" s="68" t="s">
        <v>88</v>
      </c>
      <c r="C45" s="404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6"/>
    </row>
    <row r="46" spans="1:17" ht="10.5" customHeight="1">
      <c r="A46" s="400"/>
      <c r="B46" s="68" t="s">
        <v>89</v>
      </c>
      <c r="C46" s="404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6"/>
    </row>
    <row r="47" spans="1:17" ht="11.25" customHeight="1">
      <c r="A47" s="400"/>
      <c r="B47" s="68" t="s">
        <v>90</v>
      </c>
      <c r="C47" s="407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9"/>
    </row>
    <row r="48" spans="1:17" ht="12.75">
      <c r="A48" s="400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400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400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400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400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400" t="s">
        <v>188</v>
      </c>
      <c r="B53" s="68" t="s">
        <v>87</v>
      </c>
      <c r="C53" s="401" t="s">
        <v>189</v>
      </c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3"/>
    </row>
    <row r="54" spans="1:17" ht="10.5" customHeight="1">
      <c r="A54" s="400"/>
      <c r="B54" s="68" t="s">
        <v>88</v>
      </c>
      <c r="C54" s="404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6"/>
    </row>
    <row r="55" spans="1:17" ht="11.25" customHeight="1">
      <c r="A55" s="400"/>
      <c r="B55" s="68" t="s">
        <v>89</v>
      </c>
      <c r="C55" s="404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6"/>
    </row>
    <row r="56" spans="1:17" ht="12.75" customHeight="1">
      <c r="A56" s="400"/>
      <c r="B56" s="68" t="s">
        <v>90</v>
      </c>
      <c r="C56" s="407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9"/>
    </row>
    <row r="57" spans="1:17" ht="12.75" customHeight="1">
      <c r="A57" s="400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400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400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400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400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400" t="s">
        <v>188</v>
      </c>
      <c r="B65" s="68" t="s">
        <v>87</v>
      </c>
      <c r="C65" s="401" t="s">
        <v>190</v>
      </c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3"/>
    </row>
    <row r="66" spans="1:17" ht="10.5" customHeight="1">
      <c r="A66" s="400"/>
      <c r="B66" s="68" t="s">
        <v>88</v>
      </c>
      <c r="C66" s="404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6"/>
    </row>
    <row r="67" spans="1:17" ht="10.5" customHeight="1">
      <c r="A67" s="400"/>
      <c r="B67" s="68" t="s">
        <v>89</v>
      </c>
      <c r="C67" s="404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6"/>
    </row>
    <row r="68" spans="1:17" ht="12.75" customHeight="1">
      <c r="A68" s="400"/>
      <c r="B68" s="68" t="s">
        <v>90</v>
      </c>
      <c r="C68" s="407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9"/>
    </row>
    <row r="69" spans="1:17" ht="12.75" customHeight="1">
      <c r="A69" s="400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400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400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400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400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410" t="s">
        <v>107</v>
      </c>
      <c r="B74" s="411"/>
      <c r="C74" s="412" t="s">
        <v>58</v>
      </c>
      <c r="D74" s="413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396"/>
      <c r="B77" s="396"/>
      <c r="C77" s="396"/>
      <c r="D77" s="396"/>
      <c r="E77" s="396"/>
      <c r="F77" s="396"/>
      <c r="G77" s="396"/>
      <c r="H77" s="396"/>
      <c r="I77" s="396"/>
      <c r="J77" s="396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C21" sqref="C21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3" width="38.140625" style="0" customWidth="1"/>
    <col min="4" max="4" width="16.7109375" style="0" customWidth="1"/>
    <col min="5" max="5" width="12.7109375" style="0" customWidth="1"/>
    <col min="6" max="6" width="15.421875" style="0" customWidth="1"/>
    <col min="7" max="7" width="15.28125" style="0" customWidth="1"/>
    <col min="8" max="8" width="13.28125" style="0" customWidth="1"/>
    <col min="9" max="9" width="12.7109375" style="0" bestFit="1" customWidth="1"/>
  </cols>
  <sheetData>
    <row r="1" spans="4:8" ht="12.75">
      <c r="D1" s="1"/>
      <c r="E1" s="1"/>
      <c r="F1" s="1"/>
      <c r="G1" s="1"/>
      <c r="H1" s="2" t="s">
        <v>326</v>
      </c>
    </row>
    <row r="2" spans="4:8" ht="12.75">
      <c r="D2" s="1"/>
      <c r="E2" s="1"/>
      <c r="F2" s="1"/>
      <c r="G2" s="1"/>
      <c r="H2" s="2" t="s">
        <v>319</v>
      </c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89" t="s">
        <v>320</v>
      </c>
      <c r="E5" s="290"/>
      <c r="F5" s="290"/>
      <c r="G5" s="290"/>
      <c r="H5" s="291"/>
    </row>
    <row r="6" spans="1:8" ht="12.75">
      <c r="A6" s="287" t="s">
        <v>0</v>
      </c>
      <c r="B6" s="287" t="s">
        <v>3</v>
      </c>
      <c r="C6" s="287" t="s">
        <v>5</v>
      </c>
      <c r="D6" s="289" t="s">
        <v>1</v>
      </c>
      <c r="E6" s="290"/>
      <c r="F6" s="291"/>
      <c r="G6" s="312" t="s">
        <v>19</v>
      </c>
      <c r="H6" s="313"/>
    </row>
    <row r="7" spans="1:8" ht="12.75">
      <c r="A7" s="287"/>
      <c r="B7" s="287"/>
      <c r="C7" s="287"/>
      <c r="D7" s="295"/>
      <c r="E7" s="296"/>
      <c r="F7" s="297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58"/>
      <c r="E9" s="258"/>
      <c r="F9" s="8"/>
      <c r="G9" s="7"/>
      <c r="H9" s="9"/>
    </row>
    <row r="10" spans="1:8" ht="12" customHeight="1">
      <c r="A10" s="10">
        <v>1</v>
      </c>
      <c r="B10" s="10">
        <v>2</v>
      </c>
      <c r="C10" s="10">
        <v>3</v>
      </c>
      <c r="D10" s="302">
        <v>4</v>
      </c>
      <c r="E10" s="303"/>
      <c r="F10" s="304"/>
      <c r="G10" s="10">
        <v>5</v>
      </c>
      <c r="H10" s="10">
        <v>6</v>
      </c>
    </row>
    <row r="11" spans="1:8" ht="40.5" customHeight="1">
      <c r="A11" s="270" t="s">
        <v>327</v>
      </c>
      <c r="B11" s="271"/>
      <c r="C11" s="285" t="s">
        <v>328</v>
      </c>
      <c r="D11" s="272">
        <v>255346</v>
      </c>
      <c r="E11" s="273">
        <v>0</v>
      </c>
      <c r="F11" s="274">
        <f>SUM(D11:E11)</f>
        <v>255346</v>
      </c>
      <c r="G11" s="273">
        <v>255346</v>
      </c>
      <c r="H11" s="273">
        <v>0</v>
      </c>
    </row>
    <row r="12" spans="1:8" ht="76.5" customHeight="1">
      <c r="A12" s="275"/>
      <c r="B12" s="276" t="s">
        <v>329</v>
      </c>
      <c r="C12" s="277" t="s">
        <v>330</v>
      </c>
      <c r="D12" s="278">
        <v>20000</v>
      </c>
      <c r="E12" s="279">
        <v>0</v>
      </c>
      <c r="F12" s="280">
        <f>SUM(D12:E12)</f>
        <v>20000</v>
      </c>
      <c r="G12" s="279">
        <v>0</v>
      </c>
      <c r="H12" s="279">
        <v>0</v>
      </c>
    </row>
    <row r="13" spans="1:10" ht="21" customHeight="1">
      <c r="A13" s="309" t="s">
        <v>17</v>
      </c>
      <c r="B13" s="310"/>
      <c r="C13" s="311"/>
      <c r="D13" s="265">
        <v>44810917.61</v>
      </c>
      <c r="E13" s="265">
        <v>0</v>
      </c>
      <c r="F13" s="266">
        <f>SUM(D13:E13)</f>
        <v>44810917.61</v>
      </c>
      <c r="G13" s="264">
        <v>36898742.28</v>
      </c>
      <c r="H13" s="266">
        <v>7912175.33</v>
      </c>
      <c r="I13" s="257"/>
      <c r="J13" s="257"/>
    </row>
    <row r="14" spans="1:8" ht="12.75">
      <c r="A14" s="101"/>
      <c r="B14" s="101"/>
      <c r="C14" s="101"/>
      <c r="D14" s="102"/>
      <c r="E14" s="102"/>
      <c r="F14" s="102"/>
      <c r="G14" s="102"/>
      <c r="H14" s="102"/>
    </row>
    <row r="15" spans="1:8" ht="12.75">
      <c r="A15" s="101"/>
      <c r="B15" s="101"/>
      <c r="C15" s="101"/>
      <c r="D15" s="102"/>
      <c r="E15" s="102"/>
      <c r="F15" s="102"/>
      <c r="G15" s="102"/>
      <c r="H15" s="102"/>
    </row>
    <row r="17" ht="12.75">
      <c r="A17" s="30"/>
    </row>
    <row r="18" ht="12.75">
      <c r="A18" s="39"/>
    </row>
  </sheetData>
  <sheetProtection/>
  <mergeCells count="8">
    <mergeCell ref="D5:H5"/>
    <mergeCell ref="C6:C7"/>
    <mergeCell ref="B6:B7"/>
    <mergeCell ref="A6:A7"/>
    <mergeCell ref="A13:C13"/>
    <mergeCell ref="G6:H6"/>
    <mergeCell ref="D6:F7"/>
    <mergeCell ref="D10:F10"/>
  </mergeCells>
  <printOptions/>
  <pageMargins left="0.984251968503937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SheetLayoutView="100" workbookViewId="0" topLeftCell="A1">
      <selection activeCell="X24" sqref="X24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8515625" style="0" customWidth="1"/>
    <col min="4" max="4" width="13.421875" style="0" customWidth="1"/>
    <col min="5" max="5" width="11.421875" style="0" customWidth="1"/>
    <col min="6" max="7" width="14.140625" style="0" customWidth="1"/>
    <col min="8" max="8" width="13.421875" style="0" customWidth="1"/>
    <col min="9" max="9" width="12.140625" style="0" customWidth="1"/>
    <col min="10" max="10" width="12.28125" style="0" customWidth="1"/>
    <col min="11" max="11" width="11.71093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332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319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14" t="s">
        <v>0</v>
      </c>
      <c r="B4" s="314" t="s">
        <v>3</v>
      </c>
      <c r="C4" s="314" t="s">
        <v>5</v>
      </c>
      <c r="D4" s="318" t="s">
        <v>1</v>
      </c>
      <c r="E4" s="319"/>
      <c r="F4" s="320"/>
      <c r="G4" s="314" t="s">
        <v>8</v>
      </c>
      <c r="H4" s="316" t="s">
        <v>6</v>
      </c>
      <c r="I4" s="317"/>
      <c r="J4" s="314" t="s">
        <v>9</v>
      </c>
      <c r="K4" s="314" t="s">
        <v>10</v>
      </c>
      <c r="L4" s="314" t="s">
        <v>12</v>
      </c>
      <c r="M4" s="314" t="s">
        <v>13</v>
      </c>
      <c r="N4" s="314" t="s">
        <v>14</v>
      </c>
    </row>
    <row r="5" spans="1:14" ht="55.5" customHeight="1">
      <c r="A5" s="315"/>
      <c r="B5" s="315"/>
      <c r="C5" s="315"/>
      <c r="D5" s="321"/>
      <c r="E5" s="322"/>
      <c r="F5" s="323"/>
      <c r="G5" s="315"/>
      <c r="H5" s="36" t="s">
        <v>16</v>
      </c>
      <c r="I5" s="36" t="s">
        <v>11</v>
      </c>
      <c r="J5" s="315"/>
      <c r="K5" s="315"/>
      <c r="L5" s="315"/>
      <c r="M5" s="315"/>
      <c r="N5" s="315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2.75">
      <c r="A7" s="37">
        <v>1</v>
      </c>
      <c r="B7" s="37">
        <v>2</v>
      </c>
      <c r="C7" s="37">
        <v>3</v>
      </c>
      <c r="D7" s="324">
        <v>4</v>
      </c>
      <c r="E7" s="325"/>
      <c r="F7" s="326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ht="33" customHeight="1">
      <c r="A8" s="270" t="s">
        <v>327</v>
      </c>
      <c r="B8" s="271"/>
      <c r="C8" s="285" t="s">
        <v>331</v>
      </c>
      <c r="D8" s="272">
        <v>255346</v>
      </c>
      <c r="E8" s="273">
        <v>0</v>
      </c>
      <c r="F8" s="274">
        <f>SUM(D8:E8)</f>
        <v>255346</v>
      </c>
      <c r="G8" s="281">
        <v>255346</v>
      </c>
      <c r="H8" s="282">
        <v>29000</v>
      </c>
      <c r="I8" s="282">
        <v>226346</v>
      </c>
      <c r="J8" s="282">
        <v>0</v>
      </c>
      <c r="K8" s="282">
        <v>0</v>
      </c>
      <c r="L8" s="282">
        <v>0</v>
      </c>
      <c r="M8" s="282">
        <v>0</v>
      </c>
      <c r="N8" s="282">
        <v>0</v>
      </c>
    </row>
    <row r="9" spans="1:14" ht="104.25" customHeight="1">
      <c r="A9" s="275"/>
      <c r="B9" s="276" t="s">
        <v>329</v>
      </c>
      <c r="C9" s="286" t="s">
        <v>330</v>
      </c>
      <c r="D9" s="278">
        <v>20000</v>
      </c>
      <c r="E9" s="279">
        <v>0</v>
      </c>
      <c r="F9" s="280">
        <f>SUM(D9:E9)</f>
        <v>20000</v>
      </c>
      <c r="G9" s="283">
        <v>0</v>
      </c>
      <c r="H9" s="284">
        <v>-6000</v>
      </c>
      <c r="I9" s="284">
        <v>6000</v>
      </c>
      <c r="J9" s="284">
        <v>0</v>
      </c>
      <c r="K9" s="284">
        <v>0</v>
      </c>
      <c r="L9" s="284">
        <v>0</v>
      </c>
      <c r="M9" s="284">
        <v>0</v>
      </c>
      <c r="N9" s="284">
        <v>0</v>
      </c>
    </row>
    <row r="10" spans="1:14" ht="24.75" customHeight="1">
      <c r="A10" s="327" t="s">
        <v>7</v>
      </c>
      <c r="B10" s="328"/>
      <c r="C10" s="329"/>
      <c r="D10" s="268">
        <v>36898742.28</v>
      </c>
      <c r="E10" s="268">
        <v>0</v>
      </c>
      <c r="F10" s="264">
        <f>D10+E10</f>
        <v>36898742.28</v>
      </c>
      <c r="G10" s="267">
        <v>25308416.03</v>
      </c>
      <c r="H10" s="268">
        <v>16752344.99</v>
      </c>
      <c r="I10" s="268">
        <v>8556071.04</v>
      </c>
      <c r="J10" s="268">
        <v>1773594.25</v>
      </c>
      <c r="K10" s="268">
        <v>9667007</v>
      </c>
      <c r="L10" s="268">
        <v>64368</v>
      </c>
      <c r="M10" s="268">
        <v>0</v>
      </c>
      <c r="N10" s="268">
        <v>85357</v>
      </c>
    </row>
    <row r="11" spans="1:14" ht="12.75">
      <c r="A11" s="142"/>
      <c r="B11" s="142"/>
      <c r="C11" s="142"/>
      <c r="D11" s="143"/>
      <c r="E11" s="143"/>
      <c r="F11" s="144"/>
      <c r="G11" s="143"/>
      <c r="H11" s="143"/>
      <c r="I11" s="143"/>
      <c r="J11" s="143"/>
      <c r="K11" s="143"/>
      <c r="L11" s="143"/>
      <c r="M11" s="143"/>
      <c r="N11" s="143"/>
    </row>
    <row r="12" spans="1:14" ht="15.75">
      <c r="A12" s="160"/>
      <c r="B12" s="142"/>
      <c r="C12" s="142"/>
      <c r="D12" s="143"/>
      <c r="E12" s="143"/>
      <c r="F12" s="144"/>
      <c r="G12" s="143"/>
      <c r="H12" s="143"/>
      <c r="I12" s="143"/>
      <c r="J12" s="143"/>
      <c r="K12" s="143"/>
      <c r="L12" s="143"/>
      <c r="M12" s="143"/>
      <c r="N12" s="143"/>
    </row>
    <row r="13" spans="1:14" ht="12.75">
      <c r="A13" s="142"/>
      <c r="B13" s="142"/>
      <c r="C13" s="142"/>
      <c r="D13" s="143"/>
      <c r="E13" s="143"/>
      <c r="F13" s="144"/>
      <c r="G13" s="143"/>
      <c r="H13" s="143"/>
      <c r="I13" s="143"/>
      <c r="J13" s="143"/>
      <c r="K13" s="143"/>
      <c r="L13" s="143"/>
      <c r="M13" s="143"/>
      <c r="N13" s="143"/>
    </row>
    <row r="14" spans="1:14" ht="12.75" customHeight="1" hidden="1">
      <c r="A14" s="142"/>
      <c r="B14" s="142"/>
      <c r="C14" s="142"/>
      <c r="D14" s="143"/>
      <c r="E14" s="143"/>
      <c r="F14" s="144"/>
      <c r="G14" s="143"/>
      <c r="H14" s="143"/>
      <c r="I14" s="143"/>
      <c r="J14" s="143"/>
      <c r="K14" s="143"/>
      <c r="L14" s="143"/>
      <c r="M14" s="143"/>
      <c r="N14" s="143"/>
    </row>
    <row r="15" spans="1:14" ht="12.75" customHeight="1" hidden="1">
      <c r="A15" s="142"/>
      <c r="B15" s="142"/>
      <c r="C15" s="142"/>
      <c r="D15" s="143"/>
      <c r="E15" s="143"/>
      <c r="F15" s="144"/>
      <c r="G15" s="143"/>
      <c r="H15" s="143"/>
      <c r="I15" s="143"/>
      <c r="J15" s="143"/>
      <c r="K15" s="143"/>
      <c r="L15" s="143"/>
      <c r="M15" s="143"/>
      <c r="N15" s="143"/>
    </row>
    <row r="16" spans="1:14" ht="12.75" customHeight="1" hidden="1">
      <c r="A16" s="142"/>
      <c r="B16" s="142"/>
      <c r="C16" s="142"/>
      <c r="D16" s="143"/>
      <c r="E16" s="143"/>
      <c r="F16" s="144"/>
      <c r="G16" s="143"/>
      <c r="H16" s="143"/>
      <c r="I16" s="143"/>
      <c r="J16" s="143"/>
      <c r="K16" s="143"/>
      <c r="L16" s="143"/>
      <c r="M16" s="143"/>
      <c r="N16" s="143"/>
    </row>
    <row r="17" spans="1:14" ht="14.25" customHeight="1" hidden="1">
      <c r="A17" s="142"/>
      <c r="B17" s="142"/>
      <c r="C17" s="142"/>
      <c r="D17" s="143"/>
      <c r="E17" s="143"/>
      <c r="F17" s="144"/>
      <c r="G17" s="143"/>
      <c r="H17" s="143"/>
      <c r="I17" s="143"/>
      <c r="J17" s="143"/>
      <c r="K17" s="143"/>
      <c r="L17" s="143"/>
      <c r="M17" s="143"/>
      <c r="N17" s="143"/>
    </row>
    <row r="18" spans="1:14" ht="14.25" customHeight="1">
      <c r="A18" s="142"/>
      <c r="B18" s="142"/>
      <c r="C18" s="142"/>
      <c r="D18" s="143"/>
      <c r="E18" s="143"/>
      <c r="F18" s="144"/>
      <c r="G18" s="143"/>
      <c r="H18" s="143"/>
      <c r="I18" s="143"/>
      <c r="J18" s="143"/>
      <c r="K18" s="143"/>
      <c r="L18" s="143"/>
      <c r="M18" s="143"/>
      <c r="N18" s="143"/>
    </row>
    <row r="19" spans="1:14" ht="14.25" customHeight="1">
      <c r="A19" s="142"/>
      <c r="B19" s="142"/>
      <c r="C19" s="142"/>
      <c r="D19" s="143"/>
      <c r="E19" s="143"/>
      <c r="F19" s="144"/>
      <c r="G19" s="143"/>
      <c r="H19" s="143"/>
      <c r="I19" s="143"/>
      <c r="J19" s="143"/>
      <c r="K19" s="143"/>
      <c r="L19" s="143"/>
      <c r="M19" s="143"/>
      <c r="N19" s="143"/>
    </row>
    <row r="20" spans="1:14" ht="14.25" customHeight="1">
      <c r="A20" s="142"/>
      <c r="B20" s="142"/>
      <c r="C20" s="142"/>
      <c r="D20" s="143"/>
      <c r="E20" s="143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1:14" ht="14.25" customHeight="1">
      <c r="A21" s="142"/>
      <c r="B21" s="142"/>
      <c r="C21" s="142"/>
      <c r="D21" s="143"/>
      <c r="E21" s="143"/>
      <c r="F21" s="144"/>
      <c r="G21" s="143"/>
      <c r="H21" s="143"/>
      <c r="I21" s="143"/>
      <c r="J21" s="143"/>
      <c r="K21" s="143"/>
      <c r="L21" s="143"/>
      <c r="M21" s="143"/>
      <c r="N21" s="143"/>
    </row>
    <row r="22" spans="1:14" ht="14.25" customHeight="1">
      <c r="A22" s="142"/>
      <c r="B22" s="142"/>
      <c r="C22" s="142"/>
      <c r="D22" s="143"/>
      <c r="E22" s="143"/>
      <c r="F22" s="144"/>
      <c r="G22" s="143"/>
      <c r="H22" s="143"/>
      <c r="I22" s="143"/>
      <c r="J22" s="143"/>
      <c r="K22" s="143"/>
      <c r="L22" s="143"/>
      <c r="M22" s="143"/>
      <c r="N22" s="143"/>
    </row>
    <row r="23" spans="1:14" ht="14.25" customHeight="1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14.25" customHeight="1">
      <c r="A24" s="142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14.25" customHeight="1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14.25" customHeight="1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14.25" customHeight="1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14.25" customHeight="1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ht="15.75">
      <c r="A29" s="160"/>
    </row>
    <row r="35" ht="12.75">
      <c r="D35" s="2"/>
    </row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106" ht="4.5" customHeight="1"/>
  </sheetData>
  <sheetProtection/>
  <mergeCells count="13">
    <mergeCell ref="D4:F5"/>
    <mergeCell ref="D7:F7"/>
    <mergeCell ref="A10:C10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3937007874015748" right="0.1968503937007874" top="0.1968503937007874" bottom="0.11811023622047245" header="0" footer="0"/>
  <pageSetup horizontalDpi="600" verticalDpi="600" orientation="landscape" paperSize="9" scale="85" r:id="rId4"/>
  <legacyDrawing r:id="rId3"/>
  <oleObjects>
    <oleObject progId="Word.Document.8" shapeId="1044624" r:id="rId1"/>
    <oleObject progId="Word.Document.8" shapeId="88318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1">
      <selection activeCell="R6" sqref="R6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4.57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7109375" style="0" bestFit="1" customWidth="1"/>
    <col min="9" max="9" width="13.57421875" style="0" customWidth="1"/>
    <col min="10" max="10" width="13.8515625" style="0" customWidth="1"/>
    <col min="11" max="11" width="12.00390625" style="0" customWidth="1"/>
    <col min="12" max="12" width="10.7109375" style="0" bestFit="1" customWidth="1"/>
    <col min="14" max="14" width="10.7109375" style="0" bestFit="1" customWidth="1"/>
  </cols>
  <sheetData>
    <row r="1" spans="3:11" ht="15.75" customHeight="1">
      <c r="C1" s="330" t="s">
        <v>325</v>
      </c>
      <c r="D1" s="330"/>
      <c r="E1" s="330"/>
      <c r="F1" s="330"/>
      <c r="G1" s="330"/>
      <c r="H1" s="330"/>
      <c r="I1" s="330"/>
      <c r="J1" s="330"/>
      <c r="K1" s="330"/>
    </row>
    <row r="2" spans="7:11" ht="12.75">
      <c r="G2" s="331" t="s">
        <v>319</v>
      </c>
      <c r="H2" s="331"/>
      <c r="I2" s="331"/>
      <c r="J2" s="331"/>
      <c r="K2" s="331"/>
    </row>
    <row r="3" spans="1:11" ht="42.75" customHeight="1">
      <c r="A3" s="341" t="s">
        <v>270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s="221" customFormat="1" ht="45" customHeight="1">
      <c r="A4" s="336" t="s">
        <v>0</v>
      </c>
      <c r="B4" s="336" t="s">
        <v>3</v>
      </c>
      <c r="C4" s="336" t="s">
        <v>222</v>
      </c>
      <c r="D4" s="338" t="s">
        <v>271</v>
      </c>
      <c r="E4" s="339"/>
      <c r="F4" s="340"/>
      <c r="G4" s="332" t="s">
        <v>272</v>
      </c>
      <c r="H4" s="333"/>
      <c r="I4" s="334"/>
      <c r="J4" s="335" t="s">
        <v>73</v>
      </c>
      <c r="K4" s="335"/>
    </row>
    <row r="5" spans="1:11" s="221" customFormat="1" ht="65.25" customHeight="1">
      <c r="A5" s="337"/>
      <c r="B5" s="337"/>
      <c r="C5" s="337"/>
      <c r="D5" s="224" t="s">
        <v>273</v>
      </c>
      <c r="E5" s="222" t="s">
        <v>21</v>
      </c>
      <c r="F5" s="149" t="s">
        <v>274</v>
      </c>
      <c r="G5" s="224" t="s">
        <v>273</v>
      </c>
      <c r="H5" s="222" t="s">
        <v>21</v>
      </c>
      <c r="I5" s="223" t="s">
        <v>113</v>
      </c>
      <c r="J5" s="149" t="s">
        <v>256</v>
      </c>
      <c r="K5" s="149" t="s">
        <v>257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4" s="115" customFormat="1" ht="18.75" customHeight="1">
      <c r="A7" s="227" t="s">
        <v>317</v>
      </c>
      <c r="B7" s="198"/>
      <c r="C7" s="241" t="s">
        <v>318</v>
      </c>
      <c r="D7" s="261">
        <v>8312002</v>
      </c>
      <c r="E7" s="261">
        <v>0</v>
      </c>
      <c r="F7" s="261">
        <f>D7+E7</f>
        <v>8312002</v>
      </c>
      <c r="G7" s="261">
        <v>8312002</v>
      </c>
      <c r="H7" s="261">
        <v>0</v>
      </c>
      <c r="I7" s="261">
        <f>G7+H7</f>
        <v>8312002</v>
      </c>
      <c r="J7" s="261">
        <v>8312002</v>
      </c>
      <c r="K7" s="261">
        <v>0</v>
      </c>
      <c r="L7" s="260"/>
      <c r="N7" s="260"/>
    </row>
    <row r="8" spans="1:11" ht="102" customHeight="1">
      <c r="A8" s="225"/>
      <c r="B8" s="226" t="s">
        <v>323</v>
      </c>
      <c r="C8" s="277" t="s">
        <v>324</v>
      </c>
      <c r="D8" s="269">
        <v>1598000</v>
      </c>
      <c r="E8" s="269">
        <v>0</v>
      </c>
      <c r="F8" s="269">
        <f>D8+E8</f>
        <v>1598000</v>
      </c>
      <c r="G8" s="269">
        <v>1598000</v>
      </c>
      <c r="H8" s="269">
        <v>0</v>
      </c>
      <c r="I8" s="269">
        <f>G8+H8</f>
        <v>1598000</v>
      </c>
      <c r="J8" s="269">
        <v>0</v>
      </c>
      <c r="K8" s="269">
        <v>0</v>
      </c>
    </row>
    <row r="9" spans="1:11" s="115" customFormat="1" ht="21" customHeight="1">
      <c r="A9" s="204"/>
      <c r="B9" s="205"/>
      <c r="C9" s="202" t="s">
        <v>1</v>
      </c>
      <c r="D9" s="263">
        <v>8721591.79</v>
      </c>
      <c r="E9" s="263">
        <v>0</v>
      </c>
      <c r="F9" s="261">
        <f>SUM(D9:E9)</f>
        <v>8721591.79</v>
      </c>
      <c r="G9" s="261">
        <v>8721591.79</v>
      </c>
      <c r="H9" s="263">
        <v>0</v>
      </c>
      <c r="I9" s="261">
        <v>8721591.79</v>
      </c>
      <c r="J9" s="261">
        <v>8721591.79</v>
      </c>
      <c r="K9" s="261">
        <v>0</v>
      </c>
    </row>
    <row r="10" ht="18" customHeight="1"/>
    <row r="11" spans="1:11" s="115" customFormat="1" ht="17.25" customHeight="1">
      <c r="A11" s="30"/>
      <c r="B11" s="30"/>
      <c r="C11" s="30"/>
      <c r="D11" s="52"/>
      <c r="E11" s="52"/>
      <c r="F11" s="52"/>
      <c r="G11" s="117"/>
      <c r="H11"/>
      <c r="I11"/>
      <c r="J11"/>
      <c r="K11"/>
    </row>
    <row r="12" ht="16.5" customHeight="1"/>
    <row r="13" spans="1:11" s="115" customFormat="1" ht="29.25" customHeight="1">
      <c r="A13" s="30"/>
      <c r="B13" s="30"/>
      <c r="C13" s="30"/>
      <c r="D13" s="52"/>
      <c r="E13" s="52"/>
      <c r="F13" s="52"/>
      <c r="G13" s="117"/>
      <c r="H13"/>
      <c r="I13"/>
      <c r="J13"/>
      <c r="K13"/>
    </row>
    <row r="14" spans="1:11" s="17" customFormat="1" ht="21" customHeight="1">
      <c r="A14" s="30"/>
      <c r="B14" s="30"/>
      <c r="C14" s="30"/>
      <c r="D14" s="52"/>
      <c r="E14" s="52"/>
      <c r="F14" s="52"/>
      <c r="G14" s="117"/>
      <c r="H14"/>
      <c r="I14"/>
      <c r="J14"/>
      <c r="K14"/>
    </row>
    <row r="15" ht="19.5" customHeight="1"/>
    <row r="16" spans="1:11" s="115" customFormat="1" ht="16.5" customHeight="1">
      <c r="A16" s="30"/>
      <c r="B16" s="30"/>
      <c r="C16" s="30"/>
      <c r="D16" s="52"/>
      <c r="E16" s="52"/>
      <c r="F16" s="52"/>
      <c r="G16" s="117"/>
      <c r="H16"/>
      <c r="I16"/>
      <c r="J16"/>
      <c r="K16"/>
    </row>
    <row r="17" ht="52.5" customHeight="1"/>
    <row r="18" ht="69" customHeight="1"/>
    <row r="19" spans="1:11" s="115" customFormat="1" ht="84.75" customHeight="1">
      <c r="A19" s="30"/>
      <c r="B19" s="30"/>
      <c r="C19" s="30"/>
      <c r="D19" s="52"/>
      <c r="E19" s="52"/>
      <c r="F19" s="52"/>
      <c r="G19" s="117"/>
      <c r="H19"/>
      <c r="I19"/>
      <c r="J19"/>
      <c r="K19"/>
    </row>
    <row r="20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310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266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45" t="s">
        <v>0</v>
      </c>
      <c r="B4" s="345" t="s">
        <v>3</v>
      </c>
      <c r="C4" s="345" t="s">
        <v>5</v>
      </c>
      <c r="D4" s="348" t="s">
        <v>1</v>
      </c>
      <c r="E4" s="349"/>
      <c r="F4" s="350"/>
      <c r="G4" s="345" t="s">
        <v>29</v>
      </c>
      <c r="H4" s="45" t="s">
        <v>30</v>
      </c>
      <c r="I4" s="345" t="s">
        <v>31</v>
      </c>
      <c r="J4" s="347" t="s">
        <v>230</v>
      </c>
      <c r="K4" s="345" t="s">
        <v>32</v>
      </c>
    </row>
    <row r="5" spans="1:11" ht="90">
      <c r="A5" s="346"/>
      <c r="B5" s="346"/>
      <c r="C5" s="346"/>
      <c r="D5" s="351"/>
      <c r="E5" s="352"/>
      <c r="F5" s="353"/>
      <c r="G5" s="346"/>
      <c r="H5" s="47" t="s">
        <v>249</v>
      </c>
      <c r="I5" s="346"/>
      <c r="J5" s="346"/>
      <c r="K5" s="346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24">
        <v>4</v>
      </c>
      <c r="E7" s="325"/>
      <c r="F7" s="326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234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264</v>
      </c>
      <c r="C16" s="16" t="s">
        <v>265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263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308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45">
        <f>557065.4-484370</f>
        <v>72695.40000000002</v>
      </c>
      <c r="F21" s="245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45">
        <v>820279.4</v>
      </c>
    </row>
    <row r="22" spans="1:11" s="17" customFormat="1" ht="12.75">
      <c r="A22" s="14"/>
      <c r="B22" s="15" t="s">
        <v>171</v>
      </c>
      <c r="C22" s="146" t="s">
        <v>234</v>
      </c>
      <c r="D22" s="51">
        <v>263214</v>
      </c>
      <c r="E22" s="246">
        <v>557065.4</v>
      </c>
      <c r="F22" s="246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46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225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309</v>
      </c>
      <c r="C27" s="146" t="s">
        <v>231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238</v>
      </c>
      <c r="B28" s="12"/>
      <c r="C28" s="145" t="s">
        <v>239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240</v>
      </c>
      <c r="C29" s="146" t="s">
        <v>241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232</v>
      </c>
      <c r="C31" s="16" t="s">
        <v>233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262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250</v>
      </c>
      <c r="C38" s="16" t="s">
        <v>251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234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4" t="s">
        <v>225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223</v>
      </c>
      <c r="C51" s="173" t="s">
        <v>236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225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223</v>
      </c>
      <c r="C66" s="16" t="s">
        <v>236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238</v>
      </c>
      <c r="B67" s="12"/>
      <c r="C67" s="145" t="s">
        <v>239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240</v>
      </c>
      <c r="C68" s="16" t="s">
        <v>241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234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225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223</v>
      </c>
      <c r="C77" s="16" t="s">
        <v>236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42" t="s">
        <v>7</v>
      </c>
      <c r="B82" s="343"/>
      <c r="C82" s="344"/>
      <c r="D82" s="50">
        <v>6950275</v>
      </c>
      <c r="E82" s="245">
        <f>E28+E26+E24+E21+E19</f>
        <v>685728.4</v>
      </c>
      <c r="F82" s="245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45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69" customWidth="1"/>
    <col min="3" max="3" width="8.421875" style="172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7"/>
      <c r="C1" s="171"/>
      <c r="D1" s="30"/>
      <c r="E1" s="52"/>
      <c r="F1" s="52"/>
      <c r="G1" s="52"/>
      <c r="H1" s="52"/>
      <c r="I1" s="52"/>
      <c r="J1" s="52"/>
      <c r="K1" s="2" t="s">
        <v>311</v>
      </c>
      <c r="M1" s="28"/>
    </row>
    <row r="2" spans="1:13" ht="12.75">
      <c r="A2" s="30"/>
      <c r="B2" s="167"/>
      <c r="C2" s="171"/>
      <c r="D2" s="30"/>
      <c r="E2" s="52"/>
      <c r="F2" s="52"/>
      <c r="G2" s="52"/>
      <c r="H2" s="52"/>
      <c r="I2" s="52"/>
      <c r="J2" s="52"/>
      <c r="K2" s="2" t="s">
        <v>266</v>
      </c>
      <c r="M2" s="28"/>
    </row>
    <row r="3" spans="1:11" ht="16.5" customHeight="1">
      <c r="A3" s="354" t="s">
        <v>275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11" ht="10.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12.75" customHeight="1">
      <c r="A5" s="355" t="s">
        <v>35</v>
      </c>
      <c r="B5" s="356" t="s">
        <v>0</v>
      </c>
      <c r="C5" s="356" t="s">
        <v>36</v>
      </c>
      <c r="D5" s="357" t="s">
        <v>37</v>
      </c>
      <c r="E5" s="335" t="s">
        <v>38</v>
      </c>
      <c r="F5" s="335" t="s">
        <v>39</v>
      </c>
      <c r="G5" s="335"/>
      <c r="H5" s="335"/>
      <c r="I5" s="335"/>
      <c r="J5" s="335"/>
      <c r="K5" s="357" t="s">
        <v>40</v>
      </c>
    </row>
    <row r="6" spans="1:11" ht="12.75" customHeight="1">
      <c r="A6" s="355"/>
      <c r="B6" s="356"/>
      <c r="C6" s="356"/>
      <c r="D6" s="357"/>
      <c r="E6" s="335"/>
      <c r="F6" s="335" t="s">
        <v>276</v>
      </c>
      <c r="G6" s="335" t="s">
        <v>41</v>
      </c>
      <c r="H6" s="335"/>
      <c r="I6" s="335"/>
      <c r="J6" s="335"/>
      <c r="K6" s="357"/>
    </row>
    <row r="7" spans="1:11" ht="12.75" customHeight="1">
      <c r="A7" s="355"/>
      <c r="B7" s="356"/>
      <c r="C7" s="356"/>
      <c r="D7" s="357"/>
      <c r="E7" s="335"/>
      <c r="F7" s="335"/>
      <c r="G7" s="335" t="s">
        <v>42</v>
      </c>
      <c r="H7" s="335" t="s">
        <v>43</v>
      </c>
      <c r="I7" s="335" t="s">
        <v>44</v>
      </c>
      <c r="J7" s="335" t="s">
        <v>45</v>
      </c>
      <c r="K7" s="357"/>
    </row>
    <row r="8" spans="1:11" ht="12.75">
      <c r="A8" s="355"/>
      <c r="B8" s="356"/>
      <c r="C8" s="356"/>
      <c r="D8" s="357"/>
      <c r="E8" s="335"/>
      <c r="F8" s="335"/>
      <c r="G8" s="335"/>
      <c r="H8" s="335"/>
      <c r="I8" s="335"/>
      <c r="J8" s="335"/>
      <c r="K8" s="357"/>
    </row>
    <row r="9" spans="1:11" ht="102" customHeight="1">
      <c r="A9" s="355"/>
      <c r="B9" s="356"/>
      <c r="C9" s="356"/>
      <c r="D9" s="357"/>
      <c r="E9" s="335"/>
      <c r="F9" s="335"/>
      <c r="G9" s="335"/>
      <c r="H9" s="335"/>
      <c r="I9" s="335"/>
      <c r="J9" s="335"/>
      <c r="K9" s="357"/>
    </row>
    <row r="10" spans="1:11" ht="12.75">
      <c r="A10" s="55">
        <v>1</v>
      </c>
      <c r="B10" s="168">
        <v>2</v>
      </c>
      <c r="C10" s="168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7" customFormat="1" ht="48">
      <c r="A11" s="214">
        <v>1</v>
      </c>
      <c r="B11" s="229" t="s">
        <v>170</v>
      </c>
      <c r="C11" s="229" t="s">
        <v>172</v>
      </c>
      <c r="D11" s="215" t="s">
        <v>277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6" t="s">
        <v>49</v>
      </c>
      <c r="J11" s="57">
        <v>0</v>
      </c>
      <c r="K11" s="164" t="s">
        <v>50</v>
      </c>
    </row>
    <row r="12" spans="1:11" s="147" customFormat="1" ht="48">
      <c r="A12" s="214">
        <v>2</v>
      </c>
      <c r="B12" s="229" t="s">
        <v>170</v>
      </c>
      <c r="C12" s="229" t="s">
        <v>172</v>
      </c>
      <c r="D12" s="215" t="s">
        <v>278</v>
      </c>
      <c r="E12" s="57">
        <v>745000</v>
      </c>
      <c r="F12" s="57">
        <v>745000</v>
      </c>
      <c r="G12" s="57">
        <v>570000</v>
      </c>
      <c r="H12" s="57">
        <v>0</v>
      </c>
      <c r="I12" s="216" t="s">
        <v>297</v>
      </c>
      <c r="J12" s="57">
        <v>0</v>
      </c>
      <c r="K12" s="164" t="s">
        <v>50</v>
      </c>
    </row>
    <row r="13" spans="1:11" s="147" customFormat="1" ht="48">
      <c r="A13" s="214">
        <v>3</v>
      </c>
      <c r="B13" s="226" t="s">
        <v>26</v>
      </c>
      <c r="C13" s="226" t="s">
        <v>27</v>
      </c>
      <c r="D13" s="164" t="s">
        <v>279</v>
      </c>
      <c r="E13" s="230">
        <v>22386</v>
      </c>
      <c r="F13" s="230">
        <v>22386</v>
      </c>
      <c r="G13" s="230">
        <v>22386</v>
      </c>
      <c r="H13" s="230">
        <v>0</v>
      </c>
      <c r="I13" s="216" t="s">
        <v>49</v>
      </c>
      <c r="J13" s="230">
        <v>0</v>
      </c>
      <c r="K13" s="164" t="s">
        <v>50</v>
      </c>
    </row>
    <row r="14" spans="1:11" s="147" customFormat="1" ht="48">
      <c r="A14" s="214">
        <v>4</v>
      </c>
      <c r="B14" s="226" t="s">
        <v>55</v>
      </c>
      <c r="C14" s="226" t="s">
        <v>116</v>
      </c>
      <c r="D14" s="164" t="s">
        <v>280</v>
      </c>
      <c r="E14" s="230">
        <v>55000</v>
      </c>
      <c r="F14" s="230">
        <v>55000</v>
      </c>
      <c r="G14" s="230">
        <v>55000</v>
      </c>
      <c r="H14" s="230">
        <v>0</v>
      </c>
      <c r="I14" s="216" t="s">
        <v>49</v>
      </c>
      <c r="J14" s="230">
        <v>0</v>
      </c>
      <c r="K14" s="164" t="s">
        <v>50</v>
      </c>
    </row>
    <row r="15" spans="1:11" s="147" customFormat="1" ht="48">
      <c r="A15" s="214">
        <v>5</v>
      </c>
      <c r="B15" s="226" t="s">
        <v>55</v>
      </c>
      <c r="C15" s="226" t="s">
        <v>116</v>
      </c>
      <c r="D15" s="164" t="s">
        <v>315</v>
      </c>
      <c r="E15" s="230">
        <v>702973</v>
      </c>
      <c r="F15" s="230">
        <v>702973</v>
      </c>
      <c r="G15" s="230">
        <v>702973</v>
      </c>
      <c r="H15" s="230">
        <v>0</v>
      </c>
      <c r="I15" s="216" t="s">
        <v>49</v>
      </c>
      <c r="J15" s="230">
        <v>0</v>
      </c>
      <c r="K15" s="164" t="s">
        <v>50</v>
      </c>
    </row>
    <row r="16" spans="1:11" s="147" customFormat="1" ht="51">
      <c r="A16" s="214">
        <v>6</v>
      </c>
      <c r="B16" s="226" t="s">
        <v>55</v>
      </c>
      <c r="C16" s="226" t="s">
        <v>116</v>
      </c>
      <c r="D16" s="164" t="s">
        <v>287</v>
      </c>
      <c r="E16" s="230">
        <v>34500</v>
      </c>
      <c r="F16" s="230">
        <v>34500</v>
      </c>
      <c r="G16" s="230">
        <v>34500</v>
      </c>
      <c r="H16" s="230">
        <v>0</v>
      </c>
      <c r="I16" s="216" t="s">
        <v>49</v>
      </c>
      <c r="J16" s="230">
        <v>0</v>
      </c>
      <c r="K16" s="164" t="s">
        <v>50</v>
      </c>
    </row>
    <row r="17" spans="1:11" s="147" customFormat="1" ht="51">
      <c r="A17" s="214">
        <v>7</v>
      </c>
      <c r="B17" s="226" t="s">
        <v>179</v>
      </c>
      <c r="C17" s="226" t="s">
        <v>181</v>
      </c>
      <c r="D17" s="164" t="s">
        <v>301</v>
      </c>
      <c r="E17" s="230">
        <v>29500</v>
      </c>
      <c r="F17" s="230">
        <v>29500</v>
      </c>
      <c r="G17" s="230">
        <v>29500</v>
      </c>
      <c r="H17" s="230">
        <v>0</v>
      </c>
      <c r="I17" s="216" t="s">
        <v>49</v>
      </c>
      <c r="J17" s="230">
        <v>0</v>
      </c>
      <c r="K17" s="164" t="s">
        <v>50</v>
      </c>
    </row>
    <row r="18" spans="1:11" s="147" customFormat="1" ht="48">
      <c r="A18" s="214">
        <v>8</v>
      </c>
      <c r="B18" s="226" t="s">
        <v>212</v>
      </c>
      <c r="C18" s="226" t="s">
        <v>309</v>
      </c>
      <c r="D18" s="164" t="s">
        <v>316</v>
      </c>
      <c r="E18" s="230">
        <v>33210</v>
      </c>
      <c r="F18" s="230">
        <v>33210</v>
      </c>
      <c r="G18" s="230">
        <v>33210</v>
      </c>
      <c r="H18" s="230">
        <v>0</v>
      </c>
      <c r="I18" s="216" t="s">
        <v>49</v>
      </c>
      <c r="J18" s="230">
        <v>0</v>
      </c>
      <c r="K18" s="164" t="s">
        <v>50</v>
      </c>
    </row>
    <row r="19" spans="1:11" s="147" customFormat="1" ht="48">
      <c r="A19" s="214">
        <v>9</v>
      </c>
      <c r="B19" s="229" t="s">
        <v>212</v>
      </c>
      <c r="C19" s="229" t="s">
        <v>229</v>
      </c>
      <c r="D19" s="164" t="s">
        <v>281</v>
      </c>
      <c r="E19" s="57">
        <v>20200</v>
      </c>
      <c r="F19" s="57">
        <v>20200</v>
      </c>
      <c r="G19" s="57">
        <v>10200</v>
      </c>
      <c r="H19" s="57">
        <v>0</v>
      </c>
      <c r="I19" s="216" t="s">
        <v>282</v>
      </c>
      <c r="J19" s="57">
        <v>0</v>
      </c>
      <c r="K19" s="164" t="s">
        <v>50</v>
      </c>
    </row>
    <row r="20" spans="1:11" s="147" customFormat="1" ht="48">
      <c r="A20" s="214">
        <v>10</v>
      </c>
      <c r="B20" s="229" t="s">
        <v>212</v>
      </c>
      <c r="C20" s="229" t="s">
        <v>229</v>
      </c>
      <c r="D20" s="164" t="s">
        <v>283</v>
      </c>
      <c r="E20" s="57">
        <v>20200</v>
      </c>
      <c r="F20" s="57">
        <v>20200</v>
      </c>
      <c r="G20" s="57">
        <v>10200</v>
      </c>
      <c r="H20" s="57">
        <v>0</v>
      </c>
      <c r="I20" s="216" t="s">
        <v>282</v>
      </c>
      <c r="J20" s="57">
        <v>0</v>
      </c>
      <c r="K20" s="164" t="s">
        <v>50</v>
      </c>
    </row>
    <row r="21" spans="1:11" s="147" customFormat="1" ht="48">
      <c r="A21" s="214">
        <v>11</v>
      </c>
      <c r="B21" s="229" t="s">
        <v>212</v>
      </c>
      <c r="C21" s="229" t="s">
        <v>229</v>
      </c>
      <c r="D21" s="164" t="s">
        <v>284</v>
      </c>
      <c r="E21" s="57">
        <v>20200</v>
      </c>
      <c r="F21" s="57">
        <v>20200</v>
      </c>
      <c r="G21" s="57">
        <v>10200</v>
      </c>
      <c r="H21" s="57">
        <v>0</v>
      </c>
      <c r="I21" s="216" t="s">
        <v>285</v>
      </c>
      <c r="J21" s="57">
        <v>0</v>
      </c>
      <c r="K21" s="164" t="s">
        <v>50</v>
      </c>
    </row>
    <row r="22" spans="1:11" s="147" customFormat="1" ht="48">
      <c r="A22" s="214">
        <v>12</v>
      </c>
      <c r="B22" s="229" t="s">
        <v>238</v>
      </c>
      <c r="C22" s="229" t="s">
        <v>242</v>
      </c>
      <c r="D22" s="164" t="s">
        <v>286</v>
      </c>
      <c r="E22" s="57">
        <v>20200</v>
      </c>
      <c r="F22" s="57">
        <v>20200</v>
      </c>
      <c r="G22" s="57">
        <v>10200</v>
      </c>
      <c r="H22" s="57">
        <v>0</v>
      </c>
      <c r="I22" s="216" t="s">
        <v>282</v>
      </c>
      <c r="J22" s="57">
        <v>0</v>
      </c>
      <c r="K22" s="164" t="s">
        <v>50</v>
      </c>
    </row>
    <row r="23" spans="1:11" s="147" customFormat="1" ht="12.75">
      <c r="A23" s="358" t="s">
        <v>1</v>
      </c>
      <c r="B23" s="358"/>
      <c r="C23" s="358"/>
      <c r="D23" s="358"/>
      <c r="E23" s="230">
        <f>SUM(E11:E22)</f>
        <v>1878569</v>
      </c>
      <c r="F23" s="230">
        <f>SUM(F11:F22)</f>
        <v>1878569</v>
      </c>
      <c r="G23" s="230">
        <f>SUM(G11:G22)</f>
        <v>1663569</v>
      </c>
      <c r="H23" s="230">
        <f>SUM(H11:H13)</f>
        <v>0</v>
      </c>
      <c r="I23" s="230">
        <f>40000+175000</f>
        <v>215000</v>
      </c>
      <c r="J23" s="230">
        <f>SUM(J11:J13)</f>
        <v>0</v>
      </c>
      <c r="K23" s="58" t="s">
        <v>58</v>
      </c>
    </row>
    <row r="24" spans="1:11" s="147" customFormat="1" ht="12.75">
      <c r="A24" s="30"/>
      <c r="B24" s="167"/>
      <c r="C24" s="171"/>
      <c r="D24" s="30"/>
      <c r="E24" s="52"/>
      <c r="F24" s="52"/>
      <c r="G24" s="52"/>
      <c r="H24" s="52"/>
      <c r="I24" s="52"/>
      <c r="J24" s="52"/>
      <c r="K24" s="30"/>
    </row>
    <row r="25" spans="1:11" s="147" customFormat="1" ht="12.75">
      <c r="A25" s="30" t="s">
        <v>59</v>
      </c>
      <c r="B25" s="167"/>
      <c r="C25" s="171"/>
      <c r="D25" s="30"/>
      <c r="E25" s="52"/>
      <c r="F25" s="52"/>
      <c r="G25" s="52"/>
      <c r="H25" s="52"/>
      <c r="I25" s="52"/>
      <c r="J25" s="52"/>
      <c r="K25" s="30"/>
    </row>
    <row r="26" spans="1:11" s="147" customFormat="1" ht="12.75">
      <c r="A26" s="30" t="s">
        <v>60</v>
      </c>
      <c r="B26" s="167"/>
      <c r="C26" s="171"/>
      <c r="D26" s="30"/>
      <c r="E26" s="52"/>
      <c r="F26" s="52"/>
      <c r="G26" s="52"/>
      <c r="H26" s="52"/>
      <c r="I26" s="52"/>
      <c r="J26" s="52"/>
      <c r="K26" s="30"/>
    </row>
    <row r="27" spans="1:11" s="147" customFormat="1" ht="12.75">
      <c r="A27" s="30" t="s">
        <v>192</v>
      </c>
      <c r="B27" s="167"/>
      <c r="C27" s="171"/>
      <c r="D27" s="30"/>
      <c r="E27" s="52"/>
      <c r="F27" s="52"/>
      <c r="G27" s="52"/>
      <c r="H27" s="52"/>
      <c r="I27" s="52"/>
      <c r="J27" s="52"/>
      <c r="K27" s="30"/>
    </row>
    <row r="28" spans="1:11" s="147" customFormat="1" ht="12.75">
      <c r="A28" s="30"/>
      <c r="B28" s="167" t="s">
        <v>227</v>
      </c>
      <c r="C28" s="171"/>
      <c r="D28" s="30"/>
      <c r="E28" s="52"/>
      <c r="F28" s="52"/>
      <c r="G28" s="52"/>
      <c r="H28" s="52"/>
      <c r="I28" s="52"/>
      <c r="J28" s="52"/>
      <c r="K28" s="30"/>
    </row>
    <row r="29" spans="1:11" s="147" customFormat="1" ht="12.75">
      <c r="A29" s="30" t="s">
        <v>62</v>
      </c>
      <c r="B29" s="167"/>
      <c r="C29" s="171"/>
      <c r="D29" s="30"/>
      <c r="E29" s="52"/>
      <c r="F29" s="52"/>
      <c r="G29" s="52"/>
      <c r="H29" s="52"/>
      <c r="I29" s="52"/>
      <c r="J29" s="52"/>
      <c r="K29" s="30"/>
    </row>
    <row r="30" spans="1:11" s="147" customFormat="1" ht="48" customHeight="1" hidden="1">
      <c r="A30" s="30" t="s">
        <v>228</v>
      </c>
      <c r="B30" s="167"/>
      <c r="C30" s="171"/>
      <c r="D30" s="30"/>
      <c r="E30" s="52"/>
      <c r="F30" s="52"/>
      <c r="G30" s="52"/>
      <c r="H30" s="52"/>
      <c r="I30" s="52"/>
      <c r="J30" s="52"/>
      <c r="K30" s="30"/>
    </row>
    <row r="31" spans="1:11" s="147" customFormat="1" ht="48" customHeight="1" hidden="1">
      <c r="A31" s="30" t="s">
        <v>60</v>
      </c>
      <c r="B31" s="167"/>
      <c r="C31" s="171"/>
      <c r="D31" s="30"/>
      <c r="E31" s="52"/>
      <c r="F31" s="52"/>
      <c r="G31" s="52"/>
      <c r="H31" s="52"/>
      <c r="I31" s="52"/>
      <c r="J31" s="52"/>
      <c r="K31" s="30"/>
    </row>
    <row r="32" s="147" customFormat="1" ht="12.75"/>
    <row r="33" s="147" customFormat="1" ht="12.75"/>
    <row r="34" s="147" customFormat="1" ht="12.75"/>
    <row r="35" s="147" customFormat="1" ht="12.75"/>
    <row r="36" s="147" customFormat="1" ht="12.75"/>
    <row r="37" s="147" customFormat="1" ht="12.75"/>
    <row r="38" s="147" customFormat="1" ht="12.75"/>
    <row r="39" s="147" customFormat="1" ht="12.75"/>
    <row r="40" s="147" customFormat="1" ht="12.75" hidden="1"/>
    <row r="41" s="147" customFormat="1" ht="12.75"/>
    <row r="42" s="147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A23:D23"/>
    <mergeCell ref="G7:G9"/>
    <mergeCell ref="H7:H9"/>
    <mergeCell ref="G6:J6"/>
    <mergeCell ref="J7:J9"/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312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266</v>
      </c>
      <c r="G2" s="28"/>
      <c r="J2" s="28"/>
    </row>
    <row r="3" spans="1:8" ht="15.75">
      <c r="A3" s="362"/>
      <c r="B3" s="362"/>
      <c r="C3" s="362"/>
      <c r="D3" s="362"/>
      <c r="E3" s="362"/>
      <c r="F3" s="362"/>
      <c r="G3" s="362"/>
      <c r="H3" s="362"/>
    </row>
    <row r="4" spans="5:8" ht="12.75">
      <c r="E4" s="117"/>
      <c r="F4" s="118"/>
      <c r="G4" s="118"/>
      <c r="H4" s="119"/>
    </row>
    <row r="5" spans="5:8" ht="12.75">
      <c r="E5" s="117"/>
      <c r="F5" s="363"/>
      <c r="G5" s="363"/>
      <c r="H5" s="121"/>
    </row>
    <row r="6" spans="1:8" ht="15.75">
      <c r="A6" s="364" t="s">
        <v>307</v>
      </c>
      <c r="B6" s="364"/>
      <c r="C6" s="364"/>
      <c r="D6" s="364"/>
      <c r="E6" s="364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55" t="s">
        <v>35</v>
      </c>
      <c r="B8" s="355" t="s">
        <v>0</v>
      </c>
      <c r="C8" s="355" t="s">
        <v>3</v>
      </c>
      <c r="D8" s="357" t="s">
        <v>184</v>
      </c>
      <c r="E8" s="365" t="s">
        <v>185</v>
      </c>
      <c r="F8" s="125"/>
      <c r="G8" s="125"/>
      <c r="H8" s="126"/>
    </row>
    <row r="9" spans="1:8" ht="12.75">
      <c r="A9" s="355"/>
      <c r="B9" s="355"/>
      <c r="C9" s="355"/>
      <c r="D9" s="357"/>
      <c r="E9" s="366"/>
      <c r="F9" s="118"/>
      <c r="G9" s="118"/>
      <c r="H9" s="127"/>
    </row>
    <row r="10" spans="1:8" ht="12.75">
      <c r="A10" s="355"/>
      <c r="B10" s="355"/>
      <c r="C10" s="355"/>
      <c r="D10" s="357"/>
      <c r="E10" s="367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47">
        <v>1</v>
      </c>
      <c r="B12" s="247">
        <v>801</v>
      </c>
      <c r="C12" s="247">
        <v>80104</v>
      </c>
      <c r="D12" s="248" t="s">
        <v>210</v>
      </c>
      <c r="E12" s="249">
        <f>630000+17200</f>
        <v>647200</v>
      </c>
      <c r="F12" s="125"/>
      <c r="G12" s="125"/>
      <c r="H12" s="126"/>
    </row>
    <row r="13" spans="1:8" ht="28.5" customHeight="1" hidden="1">
      <c r="A13" s="250">
        <v>2</v>
      </c>
      <c r="B13" s="250">
        <v>851</v>
      </c>
      <c r="C13" s="250">
        <v>85195</v>
      </c>
      <c r="D13" s="251" t="s">
        <v>211</v>
      </c>
      <c r="E13" s="252">
        <v>0</v>
      </c>
      <c r="F13" s="118"/>
      <c r="G13" s="118"/>
      <c r="H13" s="127"/>
    </row>
    <row r="14" spans="1:8" ht="28.5" customHeight="1">
      <c r="A14" s="247">
        <v>2</v>
      </c>
      <c r="B14" s="247">
        <v>801</v>
      </c>
      <c r="C14" s="247">
        <v>80149</v>
      </c>
      <c r="D14" s="248" t="s">
        <v>210</v>
      </c>
      <c r="E14" s="249">
        <v>122050</v>
      </c>
      <c r="F14" s="118"/>
      <c r="G14" s="118"/>
      <c r="H14" s="127"/>
    </row>
    <row r="15" spans="1:8" ht="25.5">
      <c r="A15" s="247">
        <v>3</v>
      </c>
      <c r="B15" s="253" t="s">
        <v>212</v>
      </c>
      <c r="C15" s="253" t="s">
        <v>213</v>
      </c>
      <c r="D15" s="248" t="s">
        <v>214</v>
      </c>
      <c r="E15" s="249">
        <v>368757</v>
      </c>
      <c r="F15" s="118"/>
      <c r="G15" s="118"/>
      <c r="H15" s="100"/>
    </row>
    <row r="16" spans="1:8" ht="38.25">
      <c r="A16" s="247">
        <v>4</v>
      </c>
      <c r="B16" s="247">
        <v>851</v>
      </c>
      <c r="C16" s="247">
        <v>85195</v>
      </c>
      <c r="D16" s="248" t="s">
        <v>260</v>
      </c>
      <c r="E16" s="249">
        <f>5000</f>
        <v>5000</v>
      </c>
      <c r="F16" s="118"/>
      <c r="G16" s="118"/>
      <c r="H16" s="100"/>
    </row>
    <row r="17" spans="1:8" ht="12.75">
      <c r="A17" s="250"/>
      <c r="B17" s="250"/>
      <c r="C17" s="250"/>
      <c r="D17" s="250"/>
      <c r="E17" s="252"/>
      <c r="F17" s="118"/>
      <c r="G17" s="118"/>
      <c r="H17" s="100"/>
    </row>
    <row r="18" spans="1:8" ht="12.75">
      <c r="A18" s="359" t="s">
        <v>1</v>
      </c>
      <c r="B18" s="360"/>
      <c r="C18" s="360"/>
      <c r="D18" s="361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68" t="s">
        <v>155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55" t="s">
        <v>35</v>
      </c>
      <c r="B6" s="355" t="s">
        <v>0</v>
      </c>
      <c r="C6" s="355" t="s">
        <v>36</v>
      </c>
      <c r="D6" s="357" t="s">
        <v>156</v>
      </c>
      <c r="E6" s="369" t="s">
        <v>157</v>
      </c>
      <c r="F6" s="335" t="s">
        <v>38</v>
      </c>
      <c r="G6" s="365" t="s">
        <v>158</v>
      </c>
      <c r="H6" s="335" t="s">
        <v>39</v>
      </c>
      <c r="I6" s="335"/>
      <c r="J6" s="335"/>
      <c r="K6" s="335"/>
      <c r="L6" s="335"/>
      <c r="M6" s="335"/>
      <c r="N6" s="335"/>
      <c r="O6" s="335" t="s">
        <v>40</v>
      </c>
    </row>
    <row r="7" spans="1:15" ht="12.75">
      <c r="A7" s="355"/>
      <c r="B7" s="355"/>
      <c r="C7" s="355"/>
      <c r="D7" s="357"/>
      <c r="E7" s="370"/>
      <c r="F7" s="335"/>
      <c r="G7" s="366"/>
      <c r="H7" s="335" t="s">
        <v>159</v>
      </c>
      <c r="I7" s="335" t="s">
        <v>41</v>
      </c>
      <c r="J7" s="335"/>
      <c r="K7" s="335"/>
      <c r="L7" s="335"/>
      <c r="M7" s="335" t="s">
        <v>94</v>
      </c>
      <c r="N7" s="335" t="s">
        <v>95</v>
      </c>
      <c r="O7" s="335"/>
    </row>
    <row r="8" spans="1:15" ht="12.75">
      <c r="A8" s="355"/>
      <c r="B8" s="355"/>
      <c r="C8" s="355"/>
      <c r="D8" s="357"/>
      <c r="E8" s="370"/>
      <c r="F8" s="335"/>
      <c r="G8" s="366"/>
      <c r="H8" s="335"/>
      <c r="I8" s="335" t="s">
        <v>42</v>
      </c>
      <c r="J8" s="372" t="s">
        <v>160</v>
      </c>
      <c r="K8" s="335" t="s">
        <v>161</v>
      </c>
      <c r="L8" s="335" t="s">
        <v>45</v>
      </c>
      <c r="M8" s="335"/>
      <c r="N8" s="335"/>
      <c r="O8" s="335"/>
    </row>
    <row r="9" spans="1:15" ht="12.75">
      <c r="A9" s="355"/>
      <c r="B9" s="355"/>
      <c r="C9" s="355"/>
      <c r="D9" s="357"/>
      <c r="E9" s="370"/>
      <c r="F9" s="335"/>
      <c r="G9" s="366"/>
      <c r="H9" s="335"/>
      <c r="I9" s="335"/>
      <c r="J9" s="372"/>
      <c r="K9" s="335"/>
      <c r="L9" s="335"/>
      <c r="M9" s="335"/>
      <c r="N9" s="335"/>
      <c r="O9" s="335"/>
    </row>
    <row r="10" spans="1:15" ht="47.25" customHeight="1">
      <c r="A10" s="355"/>
      <c r="B10" s="355"/>
      <c r="C10" s="355"/>
      <c r="D10" s="357"/>
      <c r="E10" s="371"/>
      <c r="F10" s="335"/>
      <c r="G10" s="367"/>
      <c r="H10" s="335"/>
      <c r="I10" s="335"/>
      <c r="J10" s="372"/>
      <c r="K10" s="335"/>
      <c r="L10" s="335"/>
      <c r="M10" s="335"/>
      <c r="N10" s="335"/>
      <c r="O10" s="335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58" t="s">
        <v>1</v>
      </c>
      <c r="B17" s="358"/>
      <c r="C17" s="358"/>
      <c r="D17" s="358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N7:N10"/>
    <mergeCell ref="I8:I10"/>
    <mergeCell ref="J8:J10"/>
    <mergeCell ref="K8:K10"/>
    <mergeCell ref="L8:L10"/>
    <mergeCell ref="A17:D17"/>
    <mergeCell ref="H7:H10"/>
    <mergeCell ref="I7:L7"/>
    <mergeCell ref="M7:M10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313</v>
      </c>
      <c r="F1" s="116"/>
      <c r="G1" s="2"/>
    </row>
    <row r="2" spans="1:7" ht="12.75">
      <c r="A2" s="30"/>
      <c r="B2" s="30"/>
      <c r="C2" s="30"/>
      <c r="D2" s="28"/>
      <c r="E2" s="2" t="s">
        <v>266</v>
      </c>
      <c r="F2" s="28"/>
      <c r="G2" s="28"/>
    </row>
    <row r="3" spans="1:8" ht="8.25" customHeight="1">
      <c r="A3" s="362"/>
      <c r="B3" s="362"/>
      <c r="C3" s="362"/>
      <c r="D3" s="362"/>
      <c r="E3" s="362"/>
      <c r="F3" s="362"/>
      <c r="G3" s="362"/>
      <c r="H3" s="362"/>
    </row>
    <row r="4" spans="1:8" ht="34.5" customHeight="1">
      <c r="A4" s="364" t="s">
        <v>288</v>
      </c>
      <c r="B4" s="364"/>
      <c r="C4" s="364"/>
      <c r="D4" s="364"/>
      <c r="E4" s="364"/>
      <c r="F4" s="120"/>
      <c r="G4" s="120"/>
      <c r="H4" s="121"/>
    </row>
    <row r="5" spans="1:8" ht="12.75">
      <c r="A5" s="376" t="s">
        <v>35</v>
      </c>
      <c r="B5" s="376" t="s">
        <v>0</v>
      </c>
      <c r="C5" s="376" t="s">
        <v>3</v>
      </c>
      <c r="D5" s="379" t="s">
        <v>184</v>
      </c>
      <c r="E5" s="382" t="s">
        <v>185</v>
      </c>
      <c r="F5" s="125"/>
      <c r="G5" s="125"/>
      <c r="H5" s="126"/>
    </row>
    <row r="6" spans="1:8" ht="9.75" customHeight="1">
      <c r="A6" s="377"/>
      <c r="B6" s="377"/>
      <c r="C6" s="377"/>
      <c r="D6" s="380"/>
      <c r="E6" s="383"/>
      <c r="F6" s="118"/>
      <c r="G6" s="118"/>
      <c r="H6" s="127"/>
    </row>
    <row r="7" spans="1:8" ht="3" customHeight="1" hidden="1">
      <c r="A7" s="378"/>
      <c r="B7" s="378"/>
      <c r="C7" s="378"/>
      <c r="D7" s="381"/>
      <c r="E7" s="384"/>
      <c r="F7" s="125"/>
      <c r="G7" s="125"/>
      <c r="H7" s="126"/>
    </row>
    <row r="8" spans="1:8" ht="12.75">
      <c r="A8" s="231">
        <v>1</v>
      </c>
      <c r="B8" s="231">
        <v>2</v>
      </c>
      <c r="C8" s="231">
        <v>3</v>
      </c>
      <c r="D8" s="231">
        <v>4</v>
      </c>
      <c r="E8" s="232">
        <v>5</v>
      </c>
      <c r="F8" s="118"/>
      <c r="G8" s="118"/>
      <c r="H8" s="127"/>
    </row>
    <row r="9" spans="1:8" s="163" customFormat="1" ht="19.5" customHeight="1">
      <c r="A9" s="176"/>
      <c r="B9" s="176"/>
      <c r="C9" s="176"/>
      <c r="D9" s="177" t="s">
        <v>255</v>
      </c>
      <c r="E9" s="254">
        <f>SUM(E13:E23)</f>
        <v>1184326.4</v>
      </c>
      <c r="F9" s="125"/>
      <c r="G9" s="125"/>
      <c r="H9" s="233"/>
    </row>
    <row r="10" spans="1:8" ht="27.75" customHeight="1" hidden="1">
      <c r="A10" s="178">
        <v>1</v>
      </c>
      <c r="B10" s="178">
        <v>150</v>
      </c>
      <c r="C10" s="178">
        <v>15011</v>
      </c>
      <c r="D10" s="175" t="s">
        <v>186</v>
      </c>
      <c r="E10" s="179">
        <v>0</v>
      </c>
      <c r="F10" s="125"/>
      <c r="G10" s="125"/>
      <c r="H10" s="126"/>
    </row>
    <row r="11" spans="1:8" ht="30.75" customHeight="1" hidden="1">
      <c r="A11" s="178">
        <v>2</v>
      </c>
      <c r="B11" s="178">
        <v>750</v>
      </c>
      <c r="C11" s="178">
        <v>75095</v>
      </c>
      <c r="D11" s="175" t="s">
        <v>186</v>
      </c>
      <c r="E11" s="180">
        <v>0</v>
      </c>
      <c r="F11" s="118"/>
      <c r="G11" s="118"/>
      <c r="H11" s="127"/>
    </row>
    <row r="12" spans="1:8" ht="18" customHeight="1" hidden="1">
      <c r="A12" s="178">
        <v>3</v>
      </c>
      <c r="B12" s="181" t="s">
        <v>170</v>
      </c>
      <c r="C12" s="181" t="s">
        <v>171</v>
      </c>
      <c r="D12" s="178" t="s">
        <v>187</v>
      </c>
      <c r="E12" s="180">
        <v>0</v>
      </c>
      <c r="F12" s="118"/>
      <c r="G12" s="118"/>
      <c r="H12" s="100"/>
    </row>
    <row r="13" spans="1:8" ht="18" customHeight="1">
      <c r="A13" s="189">
        <v>1</v>
      </c>
      <c r="B13" s="226" t="s">
        <v>170</v>
      </c>
      <c r="C13" s="226" t="s">
        <v>171</v>
      </c>
      <c r="D13" s="190" t="s">
        <v>187</v>
      </c>
      <c r="E13" s="234">
        <v>263214</v>
      </c>
      <c r="F13" s="118"/>
      <c r="G13" s="118"/>
      <c r="H13" s="100"/>
    </row>
    <row r="14" spans="1:8" ht="18" customHeight="1">
      <c r="A14" s="189">
        <v>2</v>
      </c>
      <c r="B14" s="226" t="s">
        <v>170</v>
      </c>
      <c r="C14" s="226" t="s">
        <v>171</v>
      </c>
      <c r="D14" s="190" t="s">
        <v>187</v>
      </c>
      <c r="E14" s="217">
        <v>284105.7</v>
      </c>
      <c r="F14" s="118"/>
      <c r="G14" s="118"/>
      <c r="H14" s="100"/>
    </row>
    <row r="15" spans="1:8" ht="18" customHeight="1">
      <c r="A15" s="189">
        <v>3</v>
      </c>
      <c r="B15" s="226" t="s">
        <v>170</v>
      </c>
      <c r="C15" s="226" t="s">
        <v>171</v>
      </c>
      <c r="D15" s="190" t="s">
        <v>187</v>
      </c>
      <c r="E15" s="217">
        <v>272959.7</v>
      </c>
      <c r="F15" s="118"/>
      <c r="G15" s="118"/>
      <c r="H15" s="100"/>
    </row>
    <row r="16" spans="1:8" ht="18" customHeight="1">
      <c r="A16" s="189">
        <v>4</v>
      </c>
      <c r="B16" s="226" t="s">
        <v>53</v>
      </c>
      <c r="C16" s="226" t="s">
        <v>306</v>
      </c>
      <c r="D16" s="190" t="s">
        <v>187</v>
      </c>
      <c r="E16" s="234">
        <v>1000</v>
      </c>
      <c r="F16" s="118"/>
      <c r="G16" s="118"/>
      <c r="H16" s="100"/>
    </row>
    <row r="17" spans="1:8" ht="18" customHeight="1">
      <c r="A17" s="189">
        <v>5</v>
      </c>
      <c r="B17" s="226" t="s">
        <v>177</v>
      </c>
      <c r="C17" s="226" t="s">
        <v>226</v>
      </c>
      <c r="D17" s="165" t="s">
        <v>289</v>
      </c>
      <c r="E17" s="234">
        <v>20000</v>
      </c>
      <c r="F17" s="118"/>
      <c r="G17" s="118"/>
      <c r="H17" s="100"/>
    </row>
    <row r="18" spans="1:8" ht="18" customHeight="1">
      <c r="A18" s="189">
        <v>6</v>
      </c>
      <c r="B18" s="226" t="s">
        <v>55</v>
      </c>
      <c r="C18" s="226" t="s">
        <v>235</v>
      </c>
      <c r="D18" s="165" t="s">
        <v>248</v>
      </c>
      <c r="E18" s="234">
        <v>3350</v>
      </c>
      <c r="F18" s="118"/>
      <c r="G18" s="118"/>
      <c r="H18" s="100"/>
    </row>
    <row r="19" spans="1:8" ht="18" customHeight="1">
      <c r="A19" s="189">
        <v>7</v>
      </c>
      <c r="B19" s="226" t="s">
        <v>55</v>
      </c>
      <c r="C19" s="226" t="s">
        <v>235</v>
      </c>
      <c r="D19" s="165" t="s">
        <v>252</v>
      </c>
      <c r="E19" s="234">
        <v>0</v>
      </c>
      <c r="F19" s="118"/>
      <c r="G19" s="118"/>
      <c r="H19" s="100"/>
    </row>
    <row r="20" spans="1:8" ht="29.25" customHeight="1">
      <c r="A20" s="189">
        <v>8</v>
      </c>
      <c r="B20" s="226" t="s">
        <v>254</v>
      </c>
      <c r="C20" s="226" t="s">
        <v>290</v>
      </c>
      <c r="D20" s="164" t="s">
        <v>291</v>
      </c>
      <c r="E20" s="234">
        <f>12000+7257</f>
        <v>19257</v>
      </c>
      <c r="F20" s="118"/>
      <c r="G20" s="118"/>
      <c r="H20" s="100"/>
    </row>
    <row r="21" spans="1:8" ht="21" customHeight="1">
      <c r="A21" s="189">
        <v>9</v>
      </c>
      <c r="B21" s="226" t="s">
        <v>304</v>
      </c>
      <c r="C21" s="226" t="s">
        <v>305</v>
      </c>
      <c r="D21" s="164" t="s">
        <v>187</v>
      </c>
      <c r="E21" s="234">
        <v>2500</v>
      </c>
      <c r="F21" s="118"/>
      <c r="G21" s="118"/>
      <c r="H21" s="100"/>
    </row>
    <row r="22" spans="1:8" ht="18" customHeight="1">
      <c r="A22" s="189">
        <v>10</v>
      </c>
      <c r="B22" s="226" t="s">
        <v>179</v>
      </c>
      <c r="C22" s="226" t="s">
        <v>246</v>
      </c>
      <c r="D22" s="165" t="s">
        <v>247</v>
      </c>
      <c r="E22" s="230">
        <v>230000</v>
      </c>
      <c r="F22" s="118"/>
      <c r="G22" s="118"/>
      <c r="H22" s="100"/>
    </row>
    <row r="23" spans="1:8" ht="18" customHeight="1">
      <c r="A23" s="189">
        <v>11</v>
      </c>
      <c r="B23" s="226" t="s">
        <v>179</v>
      </c>
      <c r="C23" s="226" t="s">
        <v>246</v>
      </c>
      <c r="D23" s="165" t="s">
        <v>247</v>
      </c>
      <c r="E23" s="230">
        <v>87940</v>
      </c>
      <c r="F23" s="118"/>
      <c r="G23" s="118"/>
      <c r="H23" s="100"/>
    </row>
    <row r="24" spans="1:8" ht="27" customHeight="1">
      <c r="A24" s="182"/>
      <c r="B24" s="182"/>
      <c r="C24" s="182"/>
      <c r="D24" s="183" t="s">
        <v>258</v>
      </c>
      <c r="E24" s="184">
        <f>E30+E31+E27+E29+E28+E25+E26</f>
        <v>861500</v>
      </c>
      <c r="F24" s="118"/>
      <c r="G24" s="118"/>
      <c r="H24" s="100"/>
    </row>
    <row r="25" spans="1:8" ht="27" customHeight="1">
      <c r="A25" s="189">
        <v>1</v>
      </c>
      <c r="B25" s="189">
        <v>754</v>
      </c>
      <c r="C25" s="189">
        <v>75412</v>
      </c>
      <c r="D25" s="228" t="s">
        <v>292</v>
      </c>
      <c r="E25" s="234">
        <f>18500</f>
        <v>18500</v>
      </c>
      <c r="F25" s="235"/>
      <c r="G25" s="235"/>
      <c r="H25" s="236"/>
    </row>
    <row r="26" spans="1:8" ht="24.75" customHeight="1">
      <c r="A26" s="189">
        <v>2</v>
      </c>
      <c r="B26" s="189">
        <v>754</v>
      </c>
      <c r="C26" s="189">
        <v>75412</v>
      </c>
      <c r="D26" s="228" t="s">
        <v>292</v>
      </c>
      <c r="E26" s="234">
        <v>500000</v>
      </c>
      <c r="F26" s="235"/>
      <c r="G26" s="235"/>
      <c r="H26" s="236"/>
    </row>
    <row r="27" spans="1:13" ht="27" customHeight="1">
      <c r="A27" s="189">
        <v>3</v>
      </c>
      <c r="B27" s="189">
        <v>921</v>
      </c>
      <c r="C27" s="189">
        <v>92105</v>
      </c>
      <c r="D27" s="164" t="s">
        <v>243</v>
      </c>
      <c r="E27" s="230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89">
        <v>4</v>
      </c>
      <c r="B28" s="189">
        <v>921</v>
      </c>
      <c r="C28" s="189">
        <v>92195</v>
      </c>
      <c r="D28" s="164" t="s">
        <v>244</v>
      </c>
      <c r="E28" s="230">
        <v>8000</v>
      </c>
      <c r="F28" s="118"/>
      <c r="G28" s="118"/>
      <c r="H28" s="100"/>
      <c r="K28" s="96"/>
      <c r="L28" s="200"/>
      <c r="M28" s="96"/>
    </row>
    <row r="29" spans="1:13" ht="37.5" customHeight="1">
      <c r="A29" s="189">
        <v>5</v>
      </c>
      <c r="B29" s="189">
        <v>921</v>
      </c>
      <c r="C29" s="189">
        <v>92195</v>
      </c>
      <c r="D29" s="237" t="s">
        <v>245</v>
      </c>
      <c r="E29" s="230">
        <v>30000</v>
      </c>
      <c r="F29" s="118"/>
      <c r="G29" s="118"/>
      <c r="H29" s="100"/>
      <c r="I29" s="96"/>
      <c r="K29" s="96"/>
      <c r="L29" s="200"/>
      <c r="M29" s="96"/>
    </row>
    <row r="30" spans="1:13" ht="22.5" customHeight="1">
      <c r="A30" s="189">
        <v>6</v>
      </c>
      <c r="B30" s="189">
        <v>921</v>
      </c>
      <c r="C30" s="189">
        <v>92120</v>
      </c>
      <c r="D30" s="164" t="s">
        <v>231</v>
      </c>
      <c r="E30" s="230">
        <v>100000</v>
      </c>
      <c r="F30" s="118"/>
      <c r="G30" s="118"/>
      <c r="H30" s="100"/>
      <c r="K30" s="96"/>
      <c r="L30" s="200"/>
      <c r="M30" s="96"/>
    </row>
    <row r="31" spans="1:13" ht="41.25" customHeight="1">
      <c r="A31" s="189">
        <v>7</v>
      </c>
      <c r="B31" s="189">
        <v>926</v>
      </c>
      <c r="C31" s="189">
        <v>92605</v>
      </c>
      <c r="D31" s="164" t="s">
        <v>261</v>
      </c>
      <c r="E31" s="230">
        <v>180000</v>
      </c>
      <c r="F31" s="118"/>
      <c r="G31" s="118"/>
      <c r="H31" s="100"/>
      <c r="K31" s="96"/>
      <c r="L31" s="200"/>
      <c r="M31" s="96"/>
    </row>
    <row r="32" spans="1:13" ht="18" customHeight="1">
      <c r="A32" s="373" t="s">
        <v>1</v>
      </c>
      <c r="B32" s="374"/>
      <c r="C32" s="374"/>
      <c r="D32" s="375"/>
      <c r="E32" s="244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2021-11-02T14:10:50Z</cp:lastPrinted>
  <dcterms:created xsi:type="dcterms:W3CDTF">2010-03-08T07:45:02Z</dcterms:created>
  <dcterms:modified xsi:type="dcterms:W3CDTF">2021-11-02T14:12:08Z</dcterms:modified>
  <cp:category/>
  <cp:version/>
  <cp:contentType/>
  <cp:contentStatus/>
</cp:coreProperties>
</file>